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5" yWindow="2550" windowWidth="20730" windowHeight="9735"/>
  </bookViews>
  <sheets>
    <sheet name="CEI120" sheetId="5" r:id="rId1"/>
    <sheet name="CEIYJ120" sheetId="12" r:id="rId2"/>
    <sheet name="CEI 80" sheetId="4" r:id="rId3"/>
    <sheet name="CEIYJ 80" sheetId="14" r:id="rId4"/>
  </sheets>
  <definedNames>
    <definedName name="_xlnm.Print_Titles" localSheetId="2">'CEI 80'!$8:$11</definedName>
    <definedName name="_xlnm.Print_Titles" localSheetId="0">'CEI120'!$8:$13</definedName>
    <definedName name="_xlnm.Print_Titles" localSheetId="3">'CEIYJ 80'!$8:$11</definedName>
    <definedName name="_xlnm.Print_Titles" localSheetId="1">CEIYJ120!$8:$13</definedName>
    <definedName name="_xlnm.Print_Area" localSheetId="2">'CEI 80'!$A$2:$V$37</definedName>
    <definedName name="_xlnm.Print_Area" localSheetId="0">'CEI120'!$A$2:$V$37</definedName>
    <definedName name="_xlnm.Print_Area" localSheetId="3">'CEIYJ 80'!$A$2:$V$44</definedName>
    <definedName name="_xlnm.Print_Area" localSheetId="1">CEIYJ120!$A$2:$V$24</definedName>
  </definedNames>
  <calcPr calcId="145621"/>
</workbook>
</file>

<file path=xl/calcChain.xml><?xml version="1.0" encoding="utf-8"?>
<calcChain xmlns="http://schemas.openxmlformats.org/spreadsheetml/2006/main">
  <c r="P18" i="5" l="1"/>
  <c r="M18" i="5"/>
  <c r="Q18" i="5" s="1"/>
  <c r="R18" i="5" s="1"/>
  <c r="P17" i="5"/>
  <c r="M17" i="5"/>
  <c r="Q17" i="5" s="1"/>
  <c r="R17" i="5" s="1"/>
  <c r="P16" i="5"/>
  <c r="M16" i="5"/>
  <c r="Q16" i="5" s="1"/>
  <c r="R16" i="5" s="1"/>
  <c r="Q15" i="5"/>
  <c r="R15" i="5" s="1"/>
  <c r="P15" i="5"/>
  <c r="M15" i="5"/>
  <c r="Q14" i="5"/>
  <c r="R14" i="5" s="1"/>
  <c r="P14" i="5"/>
  <c r="T14" i="5" l="1"/>
  <c r="S14" i="5" s="1"/>
  <c r="P20" i="14" l="1"/>
  <c r="M20" i="14"/>
  <c r="Q20" i="14" s="1"/>
  <c r="R20" i="14" s="1"/>
  <c r="P19" i="14"/>
  <c r="M19" i="14"/>
  <c r="Q19" i="14" s="1"/>
  <c r="Q18" i="14"/>
  <c r="R18" i="14" s="1"/>
  <c r="P18" i="14"/>
  <c r="P14" i="14"/>
  <c r="M14" i="14"/>
  <c r="Q14" i="14" s="1"/>
  <c r="R14" i="14" s="1"/>
  <c r="P13" i="14"/>
  <c r="M13" i="14"/>
  <c r="Q13" i="14" s="1"/>
  <c r="R13" i="14" s="1"/>
  <c r="Q12" i="14"/>
  <c r="R12" i="14" s="1"/>
  <c r="P12" i="14"/>
  <c r="P17" i="14"/>
  <c r="M17" i="14"/>
  <c r="Q17" i="14" s="1"/>
  <c r="R17" i="14" s="1"/>
  <c r="P16" i="14"/>
  <c r="M16" i="14"/>
  <c r="Q16" i="14" s="1"/>
  <c r="R16" i="14" s="1"/>
  <c r="Q15" i="14"/>
  <c r="R15" i="14" s="1"/>
  <c r="P15" i="14"/>
  <c r="P28" i="4"/>
  <c r="M28" i="4"/>
  <c r="Q28" i="4" s="1"/>
  <c r="R28" i="4" s="1"/>
  <c r="Q27" i="4"/>
  <c r="P27" i="4"/>
  <c r="P20" i="4"/>
  <c r="M20" i="4"/>
  <c r="Q20" i="4" s="1"/>
  <c r="R20" i="4" s="1"/>
  <c r="P19" i="4"/>
  <c r="M19" i="4"/>
  <c r="Q19" i="4" s="1"/>
  <c r="R19" i="4" s="1"/>
  <c r="Q18" i="4"/>
  <c r="R18" i="4" s="1"/>
  <c r="P18" i="4"/>
  <c r="R19" i="14" l="1"/>
  <c r="T18" i="14"/>
  <c r="S18" i="14" s="1"/>
  <c r="T18" i="4"/>
  <c r="S18" i="4" s="1"/>
  <c r="R27" i="4"/>
  <c r="T12" i="14"/>
  <c r="S12" i="14" s="1"/>
  <c r="T15" i="14"/>
  <c r="S15" i="14" s="1"/>
  <c r="P23" i="14"/>
  <c r="M23" i="14"/>
  <c r="Q23" i="14" s="1"/>
  <c r="R23" i="14" s="1"/>
  <c r="P22" i="14"/>
  <c r="M22" i="14"/>
  <c r="Q22" i="14" s="1"/>
  <c r="R22" i="14" s="1"/>
  <c r="Q21" i="14"/>
  <c r="R21" i="14" s="1"/>
  <c r="P21" i="14"/>
  <c r="P25" i="14"/>
  <c r="M25" i="14"/>
  <c r="Q25" i="14" s="1"/>
  <c r="R25" i="14" s="1"/>
  <c r="Q24" i="14"/>
  <c r="R24" i="14" s="1"/>
  <c r="P24" i="14"/>
  <c r="P14" i="4"/>
  <c r="M14" i="4"/>
  <c r="Q14" i="4" s="1"/>
  <c r="R14" i="4" s="1"/>
  <c r="P13" i="4"/>
  <c r="M13" i="4"/>
  <c r="Q13" i="4" s="1"/>
  <c r="R13" i="4" s="1"/>
  <c r="Q12" i="4"/>
  <c r="P12" i="4"/>
  <c r="P17" i="4"/>
  <c r="M17" i="4"/>
  <c r="Q17" i="4" s="1"/>
  <c r="R17" i="4" s="1"/>
  <c r="P16" i="4"/>
  <c r="M16" i="4"/>
  <c r="Q16" i="4" s="1"/>
  <c r="R16" i="4" s="1"/>
  <c r="Q15" i="4"/>
  <c r="R15" i="4" s="1"/>
  <c r="P15" i="4"/>
  <c r="P23" i="4"/>
  <c r="M23" i="4"/>
  <c r="Q23" i="4" s="1"/>
  <c r="R23" i="4" s="1"/>
  <c r="P22" i="4"/>
  <c r="M22" i="4"/>
  <c r="Q22" i="4" s="1"/>
  <c r="Q21" i="4"/>
  <c r="R21" i="4" s="1"/>
  <c r="P21" i="4"/>
  <c r="P26" i="4"/>
  <c r="M26" i="4"/>
  <c r="Q26" i="4" s="1"/>
  <c r="R26" i="4" s="1"/>
  <c r="P25" i="4"/>
  <c r="M25" i="4"/>
  <c r="Q25" i="4" s="1"/>
  <c r="R25" i="4" s="1"/>
  <c r="Q24" i="4"/>
  <c r="R24" i="4" s="1"/>
  <c r="P24" i="4"/>
  <c r="P18" i="12"/>
  <c r="M18" i="12"/>
  <c r="Q18" i="12" s="1"/>
  <c r="R18" i="12" s="1"/>
  <c r="P17" i="12"/>
  <c r="M17" i="12"/>
  <c r="Q17" i="12" s="1"/>
  <c r="R17" i="12" s="1"/>
  <c r="P16" i="12"/>
  <c r="M16" i="12"/>
  <c r="Q16" i="12" s="1"/>
  <c r="R16" i="12" s="1"/>
  <c r="P15" i="12"/>
  <c r="M15" i="12"/>
  <c r="Q15" i="12" s="1"/>
  <c r="Q14" i="12"/>
  <c r="R14" i="12" s="1"/>
  <c r="P14" i="12"/>
  <c r="P27" i="5"/>
  <c r="M27" i="5"/>
  <c r="Q27" i="5" s="1"/>
  <c r="R27" i="5" s="1"/>
  <c r="P26" i="5"/>
  <c r="M26" i="5"/>
  <c r="Q26" i="5" s="1"/>
  <c r="R26" i="5" s="1"/>
  <c r="P25" i="5"/>
  <c r="M25" i="5"/>
  <c r="Q25" i="5" s="1"/>
  <c r="Q24" i="5"/>
  <c r="R24" i="5" s="1"/>
  <c r="P24" i="5"/>
  <c r="P30" i="5"/>
  <c r="M30" i="5"/>
  <c r="Q30" i="5" s="1"/>
  <c r="Q29" i="5"/>
  <c r="R29" i="5" s="1"/>
  <c r="P29" i="5"/>
  <c r="P23" i="5"/>
  <c r="M23" i="5"/>
  <c r="Q23" i="5" s="1"/>
  <c r="R23" i="5" s="1"/>
  <c r="P22" i="5"/>
  <c r="M22" i="5"/>
  <c r="Q22" i="5" s="1"/>
  <c r="R22" i="5" s="1"/>
  <c r="P21" i="5"/>
  <c r="M21" i="5"/>
  <c r="Q21" i="5" s="1"/>
  <c r="R21" i="5" s="1"/>
  <c r="P20" i="5"/>
  <c r="M20" i="5"/>
  <c r="Q20" i="5" s="1"/>
  <c r="R20" i="5" s="1"/>
  <c r="Q19" i="5"/>
  <c r="R19" i="5" s="1"/>
  <c r="P19" i="5"/>
  <c r="T21" i="14" l="1"/>
  <c r="S21" i="14" s="1"/>
  <c r="R22" i="4"/>
  <c r="T15" i="4"/>
  <c r="S15" i="4" s="1"/>
  <c r="T12" i="4"/>
  <c r="S12" i="4" s="1"/>
  <c r="R12" i="4"/>
  <c r="R25" i="5"/>
  <c r="T14" i="12"/>
  <c r="S14" i="12" s="1"/>
  <c r="R15" i="12"/>
  <c r="R30" i="5"/>
  <c r="T19" i="5"/>
  <c r="S19" i="5" s="1"/>
</calcChain>
</file>

<file path=xl/sharedStrings.xml><?xml version="1.0" encoding="utf-8"?>
<sst xmlns="http://schemas.openxmlformats.org/spreadsheetml/2006/main" count="334" uniqueCount="130">
  <si>
    <t>Endurance</t>
  </si>
  <si>
    <t>Place</t>
  </si>
  <si>
    <t>RUS
Россия</t>
  </si>
  <si>
    <t>CEI2* 120 km</t>
  </si>
  <si>
    <t>CEI1* 80 km</t>
  </si>
  <si>
    <t>Rider_ID</t>
  </si>
  <si>
    <t>Horse_ID</t>
  </si>
  <si>
    <t>SPh</t>
  </si>
  <si>
    <t>SAver</t>
  </si>
  <si>
    <t>TTime</t>
  </si>
  <si>
    <t>INTERNATIONAL COMPETITION</t>
  </si>
  <si>
    <t>FINAL RESULTS</t>
  </si>
  <si>
    <r>
      <t xml:space="preserve">Place
</t>
    </r>
    <r>
      <rPr>
        <sz val="9"/>
        <rFont val="Verdana"/>
        <family val="2"/>
        <charset val="204"/>
      </rPr>
      <t>Место</t>
    </r>
  </si>
  <si>
    <r>
      <t xml:space="preserve">Show №
</t>
    </r>
    <r>
      <rPr>
        <sz val="9"/>
        <rFont val="Verdana"/>
        <family val="2"/>
        <charset val="204"/>
      </rPr>
      <t>Стартовый №</t>
    </r>
  </si>
  <si>
    <r>
      <t xml:space="preserve">Rider's Full Nane
</t>
    </r>
    <r>
      <rPr>
        <sz val="9"/>
        <rFont val="Verdana"/>
        <family val="2"/>
        <charset val="204"/>
      </rPr>
      <t xml:space="preserve"> Всадник</t>
    </r>
  </si>
  <si>
    <r>
      <t xml:space="preserve">Nationality
</t>
    </r>
    <r>
      <rPr>
        <sz val="9"/>
        <rFont val="Verdana"/>
        <family val="2"/>
        <charset val="204"/>
      </rPr>
      <t>Национальность</t>
    </r>
  </si>
  <si>
    <r>
      <t xml:space="preserve">FEI (ID) Number
</t>
    </r>
    <r>
      <rPr>
        <sz val="9"/>
        <rFont val="Verdana"/>
        <family val="2"/>
        <charset val="204"/>
      </rPr>
      <t>Рег.№ FEI</t>
    </r>
  </si>
  <si>
    <r>
      <t xml:space="preserve">Horse's Name
</t>
    </r>
    <r>
      <rPr>
        <sz val="9"/>
        <rFont val="Verdana"/>
        <family val="2"/>
        <charset val="204"/>
      </rPr>
      <t>Лошадь</t>
    </r>
  </si>
  <si>
    <r>
      <t xml:space="preserve">FEI Passport (ID) Number
</t>
    </r>
    <r>
      <rPr>
        <sz val="9"/>
        <rFont val="Verdana"/>
        <family val="2"/>
        <charset val="204"/>
      </rPr>
      <t>Рег.№ FEI</t>
    </r>
  </si>
  <si>
    <r>
      <t>Owner</t>
    </r>
    <r>
      <rPr>
        <sz val="9"/>
        <rFont val="Verdana"/>
        <family val="2"/>
        <charset val="204"/>
      </rPr>
      <t xml:space="preserve">
Владелец</t>
    </r>
  </si>
  <si>
    <r>
      <t xml:space="preserve">Sex/Age
</t>
    </r>
    <r>
      <rPr>
        <sz val="9"/>
        <rFont val="Verdana"/>
        <family val="2"/>
        <charset val="204"/>
      </rPr>
      <t>Пол/г.р.</t>
    </r>
  </si>
  <si>
    <r>
      <t xml:space="preserve">Country of birth
</t>
    </r>
    <r>
      <rPr>
        <sz val="9"/>
        <rFont val="Verdana"/>
        <family val="2"/>
        <charset val="204"/>
      </rPr>
      <t>Страна рожд.</t>
    </r>
  </si>
  <si>
    <r>
      <t xml:space="preserve">Studbook
</t>
    </r>
    <r>
      <rPr>
        <sz val="9"/>
        <rFont val="Verdana"/>
        <family val="2"/>
        <charset val="204"/>
      </rPr>
      <t>Порода</t>
    </r>
  </si>
  <si>
    <r>
      <t xml:space="preserve">Phase
</t>
    </r>
    <r>
      <rPr>
        <sz val="9"/>
        <rFont val="Verdana"/>
        <family val="2"/>
        <charset val="204"/>
      </rPr>
      <t>Этап</t>
    </r>
  </si>
  <si>
    <t>1 Phase:</t>
  </si>
  <si>
    <t>km</t>
  </si>
  <si>
    <t>Hold In</t>
  </si>
  <si>
    <t>Phase</t>
  </si>
  <si>
    <t>Best Condition</t>
  </si>
  <si>
    <r>
      <t xml:space="preserve">Guideline
</t>
    </r>
    <r>
      <rPr>
        <sz val="9"/>
        <rFont val="Verdana"/>
        <family val="2"/>
        <charset val="204"/>
      </rPr>
      <t>Вып.норматива</t>
    </r>
  </si>
  <si>
    <t>2 Phase:</t>
  </si>
  <si>
    <t>Время отдыха</t>
  </si>
  <si>
    <t>3 Phase:</t>
  </si>
  <si>
    <r>
      <t>Start</t>
    </r>
    <r>
      <rPr>
        <sz val="9"/>
        <rFont val="Verdana"/>
        <family val="2"/>
        <charset val="204"/>
      </rPr>
      <t xml:space="preserve">
Время
старта</t>
    </r>
  </si>
  <si>
    <r>
      <t>Arrival</t>
    </r>
    <r>
      <rPr>
        <sz val="9"/>
        <rFont val="Verdana"/>
        <family val="2"/>
        <charset val="204"/>
      </rPr>
      <t xml:space="preserve">
Время
финиша</t>
    </r>
  </si>
  <si>
    <r>
      <t>Vet In</t>
    </r>
    <r>
      <rPr>
        <sz val="9"/>
        <rFont val="Verdana"/>
        <family val="2"/>
        <charset val="204"/>
      </rPr>
      <t xml:space="preserve">
Вход в
вет.зону</t>
    </r>
  </si>
  <si>
    <r>
      <t>In Time</t>
    </r>
    <r>
      <rPr>
        <sz val="9"/>
        <rFont val="Verdana"/>
        <family val="2"/>
        <charset val="204"/>
      </rPr>
      <t xml:space="preserve">
Время
восстан.</t>
    </r>
  </si>
  <si>
    <r>
      <t>Ride Time</t>
    </r>
    <r>
      <rPr>
        <sz val="9"/>
        <rFont val="Verdana"/>
        <family val="2"/>
        <charset val="204"/>
      </rPr>
      <t xml:space="preserve">
Время 
на этапе</t>
    </r>
  </si>
  <si>
    <r>
      <t>Phase Speed</t>
    </r>
    <r>
      <rPr>
        <sz val="9"/>
        <rFont val="Verdana"/>
        <family val="2"/>
        <charset val="204"/>
      </rPr>
      <t xml:space="preserve">
Скорость
на этапе</t>
    </r>
  </si>
  <si>
    <r>
      <t>Average Speed</t>
    </r>
    <r>
      <rPr>
        <sz val="9"/>
        <rFont val="Verdana"/>
        <family val="2"/>
        <charset val="204"/>
      </rPr>
      <t xml:space="preserve">
Средняя 
скорость</t>
    </r>
  </si>
  <si>
    <r>
      <t>Total Time</t>
    </r>
    <r>
      <rPr>
        <sz val="9"/>
        <color indexed="8"/>
        <rFont val="Verdana"/>
        <family val="2"/>
        <charset val="204"/>
      </rPr>
      <t xml:space="preserve">
Общее
время</t>
    </r>
  </si>
  <si>
    <t xml:space="preserve">INTERNATIONAL COMPETITION </t>
  </si>
  <si>
    <t>4 Phase:</t>
  </si>
  <si>
    <r>
      <t xml:space="preserve">Owner
</t>
    </r>
    <r>
      <rPr>
        <sz val="9"/>
        <rFont val="Verdana"/>
        <family val="2"/>
        <charset val="204"/>
      </rPr>
      <t>Владелец</t>
    </r>
  </si>
  <si>
    <t>5 Phase:</t>
  </si>
  <si>
    <t>104VV40</t>
  </si>
  <si>
    <t>Gekiev R.
Гекиев Р.</t>
  </si>
  <si>
    <t>S/08
Ж/08</t>
  </si>
  <si>
    <t>Arabian
Арабская</t>
  </si>
  <si>
    <t>Loseva E.
Лосева Е.</t>
  </si>
  <si>
    <t>G/08
М/08</t>
  </si>
  <si>
    <t>Halfbred
полукровн.</t>
  </si>
  <si>
    <r>
      <t>KALOV Mukhamed</t>
    </r>
    <r>
      <rPr>
        <sz val="9"/>
        <rFont val="Verdana"/>
        <family val="2"/>
        <charset val="204"/>
      </rPr>
      <t xml:space="preserve">
КАЛОВ Мухамед</t>
    </r>
  </si>
  <si>
    <r>
      <t xml:space="preserve">ELBRUS
</t>
    </r>
    <r>
      <rPr>
        <sz val="9"/>
        <rFont val="Verdana"/>
        <family val="2"/>
        <charset val="204"/>
      </rPr>
      <t>ЭЛЬБРУС</t>
    </r>
  </si>
  <si>
    <t>Bichkanov M.
Бичканов М.</t>
  </si>
  <si>
    <t>G/10
М/10</t>
  </si>
  <si>
    <t>Arabo Kabard
арабо кабард</t>
  </si>
  <si>
    <r>
      <t>CHERNIK Vladimir</t>
    </r>
    <r>
      <rPr>
        <sz val="10"/>
        <rFont val="Verdana"/>
        <family val="2"/>
        <charset val="204"/>
      </rPr>
      <t xml:space="preserve">
ЧЕРНИК Владимир</t>
    </r>
  </si>
  <si>
    <t>105MN86</t>
  </si>
  <si>
    <r>
      <t>FALKON</t>
    </r>
    <r>
      <rPr>
        <sz val="10"/>
        <rFont val="Verdana"/>
        <family val="2"/>
        <charset val="204"/>
      </rPr>
      <t xml:space="preserve">
ФАЛЬКОН</t>
    </r>
  </si>
  <si>
    <t>S/09
Ж/09</t>
  </si>
  <si>
    <t>S/10
Ж/10</t>
  </si>
  <si>
    <r>
      <t xml:space="preserve">FORMAT
</t>
    </r>
    <r>
      <rPr>
        <sz val="9"/>
        <rFont val="Verdana"/>
        <family val="2"/>
        <charset val="204"/>
      </rPr>
      <t>ФОРМАТ</t>
    </r>
  </si>
  <si>
    <t>105JB05</t>
  </si>
  <si>
    <t>Vorokov A.
Вороков А.</t>
  </si>
  <si>
    <t>G/09
М/09</t>
  </si>
  <si>
    <t>Makhov A.
Махов А.</t>
  </si>
  <si>
    <t>Aliev A.
Алиев А.</t>
  </si>
  <si>
    <t>105SK73</t>
  </si>
  <si>
    <r>
      <t xml:space="preserve">GAPPOEV Budiamin
</t>
    </r>
    <r>
      <rPr>
        <sz val="9"/>
        <rFont val="Verdana"/>
        <family val="2"/>
        <charset val="204"/>
      </rPr>
      <t>ГАППОЕВ Будиамин</t>
    </r>
  </si>
  <si>
    <r>
      <t xml:space="preserve">BACHININA Anastasia
</t>
    </r>
    <r>
      <rPr>
        <sz val="9"/>
        <rFont val="Verdana"/>
        <family val="2"/>
        <charset val="204"/>
      </rPr>
      <t>БАЧИНИНА Анастасия</t>
    </r>
  </si>
  <si>
    <r>
      <t xml:space="preserve">TRINADTSATY
</t>
    </r>
    <r>
      <rPr>
        <sz val="9"/>
        <rFont val="Verdana"/>
        <family val="2"/>
        <charset val="204"/>
      </rPr>
      <t>ТРИНАДЦАТЫЙ</t>
    </r>
  </si>
  <si>
    <t>105QS68</t>
  </si>
  <si>
    <t>Chernik V.
Черник В.</t>
  </si>
  <si>
    <t>CEIYJ2* 120 km</t>
  </si>
  <si>
    <t>CEIYJ1* 80 km</t>
  </si>
  <si>
    <t>GA</t>
  </si>
  <si>
    <t>BAIBEKOV Muaed</t>
  </si>
  <si>
    <r>
      <t xml:space="preserve">FORPOST
</t>
    </r>
    <r>
      <rPr>
        <sz val="9"/>
        <rFont val="Verdana"/>
        <family val="2"/>
        <charset val="204"/>
      </rPr>
      <t>ФОРПОСТ</t>
    </r>
  </si>
  <si>
    <t>105QS74</t>
  </si>
  <si>
    <t>105QF33</t>
  </si>
  <si>
    <r>
      <t xml:space="preserve">PUTYATIN Daniil
</t>
    </r>
    <r>
      <rPr>
        <sz val="9"/>
        <rFont val="Verdana"/>
        <family val="2"/>
        <charset val="204"/>
      </rPr>
      <t>ПУТЯТИН Даниил</t>
    </r>
  </si>
  <si>
    <r>
      <t xml:space="preserve">MODEST
</t>
    </r>
    <r>
      <rPr>
        <sz val="9"/>
        <rFont val="Verdana"/>
        <family val="2"/>
        <charset val="204"/>
      </rPr>
      <t>МОДЕСТ</t>
    </r>
  </si>
  <si>
    <t>BARS
БАРС</t>
  </si>
  <si>
    <r>
      <t xml:space="preserve">ANDRUKHAEV Zaur
</t>
    </r>
    <r>
      <rPr>
        <sz val="9"/>
        <rFont val="Verdana"/>
        <family val="2"/>
        <charset val="204"/>
      </rPr>
      <t>АНДРУХАЕВ</t>
    </r>
    <r>
      <rPr>
        <b/>
        <sz val="9"/>
        <rFont val="Verdana"/>
        <family val="2"/>
        <charset val="204"/>
      </rPr>
      <t xml:space="preserve"> </t>
    </r>
    <r>
      <rPr>
        <sz val="9"/>
        <rFont val="Verdana"/>
        <family val="2"/>
        <charset val="204"/>
      </rPr>
      <t>Заур</t>
    </r>
  </si>
  <si>
    <t>Anglo-Tersk.
Англо-терск.</t>
  </si>
  <si>
    <r>
      <t xml:space="preserve">KARAGEZ
</t>
    </r>
    <r>
      <rPr>
        <sz val="9"/>
        <rFont val="Verdana"/>
        <family val="2"/>
        <charset val="204"/>
      </rPr>
      <t>КАРАГЕЗ</t>
    </r>
  </si>
  <si>
    <t>Yaganov I.
Яганов И.</t>
  </si>
  <si>
    <r>
      <t xml:space="preserve">BAEV Soslan
</t>
    </r>
    <r>
      <rPr>
        <sz val="9"/>
        <rFont val="Verdana"/>
        <family val="2"/>
        <charset val="204"/>
      </rPr>
      <t>БАЕВ Сослан</t>
    </r>
  </si>
  <si>
    <r>
      <t xml:space="preserve">LANDYSH
</t>
    </r>
    <r>
      <rPr>
        <sz val="9"/>
        <rFont val="Verdana"/>
        <family val="2"/>
        <charset val="204"/>
      </rPr>
      <t>ЛАНДЫШ</t>
    </r>
  </si>
  <si>
    <t>105VP86</t>
  </si>
  <si>
    <t>106BB68</t>
  </si>
  <si>
    <r>
      <t xml:space="preserve">BATYROV Aslan
</t>
    </r>
    <r>
      <rPr>
        <sz val="9"/>
        <rFont val="Verdana"/>
        <family val="2"/>
        <charset val="204"/>
      </rPr>
      <t>БАТЫРОВ Аслан</t>
    </r>
  </si>
  <si>
    <t>Karachaevskaya
Карачаевская</t>
  </si>
  <si>
    <r>
      <t xml:space="preserve">ZELENT
</t>
    </r>
    <r>
      <rPr>
        <sz val="9"/>
        <rFont val="Verdana"/>
        <family val="2"/>
        <charset val="204"/>
      </rPr>
      <t>ЗЕЛЕНТ</t>
    </r>
  </si>
  <si>
    <t>105QS70</t>
  </si>
  <si>
    <r>
      <t xml:space="preserve">GONGAPSHEV Shamil
</t>
    </r>
    <r>
      <rPr>
        <sz val="9"/>
        <rFont val="Verdana"/>
        <family val="2"/>
        <charset val="204"/>
      </rPr>
      <t>ГОНГАПШЕВ Шамиль</t>
    </r>
  </si>
  <si>
    <r>
      <t xml:space="preserve">VELES
</t>
    </r>
    <r>
      <rPr>
        <sz val="9"/>
        <rFont val="Verdana"/>
        <family val="2"/>
        <charset val="204"/>
      </rPr>
      <t>ВЕЛЕС</t>
    </r>
  </si>
  <si>
    <t>105QF28</t>
  </si>
  <si>
    <t>Arabo-kabard.
Арабо-кабард.</t>
  </si>
  <si>
    <r>
      <t xml:space="preserve">ZERBUNT
</t>
    </r>
    <r>
      <rPr>
        <sz val="9"/>
        <rFont val="Verdana"/>
        <family val="2"/>
        <charset val="204"/>
      </rPr>
      <t>ЗЕРБУНТ</t>
    </r>
  </si>
  <si>
    <t>105VR46</t>
  </si>
  <si>
    <t>Lisitskaya I.
Лисицкая И.</t>
  </si>
  <si>
    <r>
      <t xml:space="preserve">SIBEKOV Artur
</t>
    </r>
    <r>
      <rPr>
        <sz val="9"/>
        <rFont val="Verdana"/>
        <family val="2"/>
        <charset val="204"/>
      </rPr>
      <t>СИБЕКОВ Артур</t>
    </r>
  </si>
  <si>
    <r>
      <t xml:space="preserve">SERIF
</t>
    </r>
    <r>
      <rPr>
        <sz val="9"/>
        <rFont val="Verdana"/>
        <family val="2"/>
        <charset val="204"/>
      </rPr>
      <t>ШЕРИФ</t>
    </r>
  </si>
  <si>
    <t>104KR78</t>
  </si>
  <si>
    <t>Kabardinskaya
Кабардинская</t>
  </si>
  <si>
    <r>
      <t xml:space="preserve">TULPAR
</t>
    </r>
    <r>
      <rPr>
        <sz val="9"/>
        <rFont val="Verdana"/>
        <family val="2"/>
        <charset val="204"/>
      </rPr>
      <t>ТУЛПАР</t>
    </r>
  </si>
  <si>
    <t>106BD00</t>
  </si>
  <si>
    <r>
      <t xml:space="preserve">SUNRISE
</t>
    </r>
    <r>
      <rPr>
        <sz val="9"/>
        <rFont val="Verdana"/>
        <family val="2"/>
        <charset val="204"/>
      </rPr>
      <t>САНРАЙС</t>
    </r>
  </si>
  <si>
    <t>106AQ23</t>
  </si>
  <si>
    <r>
      <t xml:space="preserve">ALIEV Mussa
</t>
    </r>
    <r>
      <rPr>
        <sz val="9"/>
        <rFont val="Verdana"/>
        <family val="2"/>
        <charset val="204"/>
      </rPr>
      <t>АЛИЕВ Мусса</t>
    </r>
  </si>
  <si>
    <t>G/11
М/11</t>
  </si>
  <si>
    <r>
      <t xml:space="preserve">GEKIEV Alan
</t>
    </r>
    <r>
      <rPr>
        <sz val="9"/>
        <rFont val="Verdana"/>
        <family val="2"/>
        <charset val="204"/>
      </rPr>
      <t>ГЕКИЕВ Алан</t>
    </r>
  </si>
  <si>
    <r>
      <t xml:space="preserve">KARCHA
</t>
    </r>
    <r>
      <rPr>
        <sz val="9"/>
        <rFont val="Verdana"/>
        <family val="2"/>
        <charset val="204"/>
      </rPr>
      <t>КАРЧА</t>
    </r>
  </si>
  <si>
    <t>106BG09</t>
  </si>
  <si>
    <t>Bonashev M.
Боташев М.</t>
  </si>
  <si>
    <r>
      <t xml:space="preserve">LOSEVA Daria
</t>
    </r>
    <r>
      <rPr>
        <sz val="9"/>
        <rFont val="Verdana"/>
        <family val="2"/>
        <charset val="204"/>
      </rPr>
      <t>ЛОСЕВА Дарья</t>
    </r>
  </si>
  <si>
    <r>
      <t xml:space="preserve">PASHOVA Anastasiya
</t>
    </r>
    <r>
      <rPr>
        <sz val="9"/>
        <rFont val="Verdana"/>
        <family val="2"/>
        <charset val="204"/>
      </rPr>
      <t>ПАШОВА Анастасия</t>
    </r>
  </si>
  <si>
    <r>
      <t xml:space="preserve">AMIRA
</t>
    </r>
    <r>
      <rPr>
        <sz val="9"/>
        <rFont val="Verdana"/>
        <family val="2"/>
        <charset val="204"/>
      </rPr>
      <t>АМИРА</t>
    </r>
  </si>
  <si>
    <t>106AQ25</t>
  </si>
  <si>
    <t>М/10
К/10</t>
  </si>
  <si>
    <t>28 April 2018</t>
  </si>
  <si>
    <t>President of Ground Jury: Nechaeva Nadezhda, 4*</t>
  </si>
  <si>
    <t>МЕ</t>
  </si>
  <si>
    <t>OT</t>
  </si>
  <si>
    <t>DSQ</t>
  </si>
  <si>
    <r>
      <t xml:space="preserve">DZERANOV Pavel
</t>
    </r>
    <r>
      <rPr>
        <sz val="9"/>
        <rFont val="Verdana"/>
        <family val="2"/>
        <charset val="204"/>
      </rPr>
      <t>ДЗЕРАНОВ Павел</t>
    </r>
  </si>
  <si>
    <t>"Medovye Vodopady", Karachaevo Cherkeskaya Republic</t>
  </si>
  <si>
    <r>
      <t xml:space="preserve">LISITSKAYA Irina
</t>
    </r>
    <r>
      <rPr>
        <sz val="9"/>
        <rFont val="Verdana"/>
        <family val="2"/>
        <charset val="204"/>
      </rPr>
      <t>ЛИСИЦКАЯ Ирина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</si>
</sst>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Verdana"/>
      <family val="2"/>
      <charset val="204"/>
    </font>
    <font>
      <sz val="10"/>
      <name val="Verdana"/>
      <family val="2"/>
      <charset val="204"/>
    </font>
    <font>
      <sz val="12"/>
      <name val="Arial"/>
      <family val="2"/>
      <charset val="204"/>
    </font>
    <font>
      <b/>
      <sz val="11"/>
      <name val="Verdana"/>
      <family val="2"/>
      <charset val="204"/>
    </font>
    <font>
      <b/>
      <sz val="9"/>
      <name val="Verdana"/>
      <family val="2"/>
      <charset val="204"/>
    </font>
    <font>
      <b/>
      <i/>
      <sz val="9"/>
      <name val="Arial Cyr"/>
      <charset val="204"/>
    </font>
    <font>
      <sz val="9"/>
      <name val="Verdana"/>
      <family val="2"/>
      <charset val="204"/>
    </font>
    <font>
      <sz val="10"/>
      <name val="Arial Cyr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9"/>
      <name val="Arial"/>
      <family val="2"/>
      <charset val="204"/>
    </font>
    <font>
      <b/>
      <sz val="10"/>
      <name val="Verdana"/>
      <family val="2"/>
      <charset val="204"/>
    </font>
    <font>
      <sz val="11"/>
      <name val="Arial"/>
      <family val="2"/>
      <charset val="204"/>
    </font>
    <font>
      <sz val="14"/>
      <name val="Verdana"/>
      <family val="2"/>
      <charset val="204"/>
    </font>
    <font>
      <b/>
      <sz val="9"/>
      <color indexed="8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0" fillId="0" borderId="0"/>
    <xf numFmtId="0" fontId="21" fillId="0" borderId="0"/>
  </cellStyleXfs>
  <cellXfs count="186">
    <xf numFmtId="0" fontId="0" fillId="0" borderId="0" xfId="0"/>
    <xf numFmtId="0" fontId="2" fillId="0" borderId="0" xfId="6" applyFont="1" applyAlignment="1" applyProtection="1">
      <alignment vertical="center" wrapText="1"/>
      <protection locked="0"/>
    </xf>
    <xf numFmtId="0" fontId="1" fillId="0" borderId="0" xfId="6" applyAlignment="1" applyProtection="1">
      <alignment vertical="center"/>
      <protection locked="0"/>
    </xf>
    <xf numFmtId="0" fontId="4" fillId="0" borderId="0" xfId="6" applyFont="1" applyAlignment="1" applyProtection="1">
      <alignment vertical="center"/>
      <protection locked="0"/>
    </xf>
    <xf numFmtId="0" fontId="6" fillId="0" borderId="0" xfId="6" applyFont="1" applyProtection="1">
      <protection locked="0"/>
    </xf>
    <xf numFmtId="0" fontId="6" fillId="0" borderId="0" xfId="6" applyFont="1" applyAlignment="1" applyProtection="1">
      <alignment wrapText="1"/>
      <protection locked="0"/>
    </xf>
    <xf numFmtId="0" fontId="6" fillId="0" borderId="0" xfId="6" applyFont="1" applyAlignment="1" applyProtection="1">
      <alignment shrinkToFit="1"/>
      <protection locked="0"/>
    </xf>
    <xf numFmtId="0" fontId="7" fillId="0" borderId="0" xfId="6" applyFont="1" applyProtection="1">
      <protection locked="0"/>
    </xf>
    <xf numFmtId="0" fontId="3" fillId="0" borderId="0" xfId="6" applyFont="1" applyFill="1" applyBorder="1" applyAlignment="1" applyProtection="1">
      <alignment horizontal="center" vertical="center"/>
      <protection locked="0"/>
    </xf>
    <xf numFmtId="0" fontId="6" fillId="0" borderId="0" xfId="7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3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center"/>
      <protection locked="0"/>
    </xf>
    <xf numFmtId="0" fontId="5" fillId="0" borderId="0" xfId="6" applyFont="1" applyAlignment="1" applyProtection="1">
      <alignment vertical="center"/>
      <protection locked="0"/>
    </xf>
    <xf numFmtId="0" fontId="14" fillId="0" borderId="0" xfId="6" applyFont="1" applyAlignment="1" applyProtection="1">
      <alignment vertical="center"/>
      <protection locked="0"/>
    </xf>
    <xf numFmtId="0" fontId="15" fillId="0" borderId="0" xfId="6" applyFont="1" applyAlignment="1" applyProtection="1">
      <alignment vertical="center"/>
      <protection locked="0"/>
    </xf>
    <xf numFmtId="14" fontId="6" fillId="0" borderId="0" xfId="6" applyNumberFormat="1" applyFont="1" applyBorder="1" applyAlignment="1" applyProtection="1">
      <alignment horizontal="right" vertical="center"/>
      <protection locked="0"/>
    </xf>
    <xf numFmtId="0" fontId="8" fillId="2" borderId="2" xfId="1" applyFont="1" applyFill="1" applyBorder="1" applyAlignment="1" applyProtection="1">
      <alignment horizontal="right" vertical="center"/>
      <protection locked="0"/>
    </xf>
    <xf numFmtId="0" fontId="13" fillId="2" borderId="3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21" fontId="13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8" fillId="2" borderId="5" xfId="1" applyFont="1" applyFill="1" applyBorder="1" applyAlignment="1" applyProtection="1">
      <alignment horizontal="right" vertical="center"/>
      <protection locked="0"/>
    </xf>
    <xf numFmtId="0" fontId="13" fillId="2" borderId="0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vertical="center"/>
      <protection locked="0"/>
    </xf>
    <xf numFmtId="0" fontId="8" fillId="2" borderId="0" xfId="1" applyFont="1" applyFill="1" applyBorder="1" applyAlignment="1" applyProtection="1">
      <alignment horizontal="center" vertical="center"/>
      <protection locked="0"/>
    </xf>
    <xf numFmtId="21" fontId="13" fillId="2" borderId="6" xfId="1" applyNumberFormat="1" applyFont="1" applyFill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 applyProtection="1">
      <alignment horizontal="right" vertical="center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vertical="center"/>
      <protection locked="0"/>
    </xf>
    <xf numFmtId="0" fontId="8" fillId="2" borderId="8" xfId="1" applyFont="1" applyFill="1" applyBorder="1" applyAlignment="1" applyProtection="1">
      <alignment horizontal="right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21" fontId="13" fillId="2" borderId="9" xfId="1" applyNumberFormat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164" fontId="6" fillId="2" borderId="10" xfId="2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16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4" applyFont="1" applyBorder="1" applyAlignment="1" applyProtection="1">
      <alignment horizontal="center" vertical="center" wrapText="1"/>
      <protection locked="0"/>
    </xf>
    <xf numFmtId="0" fontId="12" fillId="0" borderId="0" xfId="4" applyFont="1" applyAlignment="1" applyProtection="1">
      <alignment vertical="center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13" xfId="4" applyFont="1" applyBorder="1" applyAlignment="1" applyProtection="1">
      <alignment horizontal="center" vertical="center" wrapText="1"/>
      <protection locked="0"/>
    </xf>
    <xf numFmtId="0" fontId="3" fillId="0" borderId="0" xfId="5" applyFont="1" applyBorder="1" applyAlignment="1" applyProtection="1">
      <alignment horizontal="center" vertical="center" wrapText="1"/>
      <protection locked="0"/>
    </xf>
    <xf numFmtId="0" fontId="10" fillId="0" borderId="0" xfId="8" applyFont="1" applyBorder="1" applyAlignment="1" applyProtection="1">
      <alignment horizontal="left" vertical="center" wrapText="1"/>
      <protection locked="0"/>
    </xf>
    <xf numFmtId="0" fontId="11" fillId="0" borderId="0" xfId="8" applyFont="1" applyBorder="1" applyAlignment="1" applyProtection="1">
      <alignment horizontal="center" vertical="center" wrapText="1"/>
      <protection locked="0"/>
    </xf>
    <xf numFmtId="0" fontId="11" fillId="0" borderId="0" xfId="8" applyFont="1" applyBorder="1" applyAlignment="1" applyProtection="1">
      <alignment horizontal="center" vertical="center"/>
      <protection locked="0"/>
    </xf>
    <xf numFmtId="49" fontId="11" fillId="0" borderId="0" xfId="8" applyNumberFormat="1" applyFont="1" applyBorder="1" applyAlignment="1" applyProtection="1">
      <alignment horizontal="center" vertical="center"/>
      <protection locked="0"/>
    </xf>
    <xf numFmtId="0" fontId="11" fillId="0" borderId="0" xfId="4" applyFont="1" applyBorder="1" applyAlignment="1" applyProtection="1">
      <alignment horizontal="center" vertical="center" wrapText="1"/>
      <protection locked="0"/>
    </xf>
    <xf numFmtId="0" fontId="3" fillId="0" borderId="0" xfId="4" applyFont="1" applyBorder="1" applyAlignment="1" applyProtection="1">
      <alignment horizontal="center" vertical="center" wrapText="1"/>
      <protection locked="0"/>
    </xf>
    <xf numFmtId="21" fontId="8" fillId="0" borderId="0" xfId="1" applyNumberFormat="1" applyFont="1" applyBorder="1" applyAlignment="1" applyProtection="1">
      <alignment horizontal="center" vertical="center"/>
      <protection locked="0"/>
    </xf>
    <xf numFmtId="164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1" applyNumberFormat="1" applyFont="1" applyBorder="1" applyAlignment="1" applyProtection="1">
      <alignment horizontal="center" vertical="center"/>
      <protection locked="0"/>
    </xf>
    <xf numFmtId="2" fontId="8" fillId="0" borderId="0" xfId="1" applyNumberFormat="1" applyFont="1" applyBorder="1" applyAlignment="1" applyProtection="1">
      <alignment horizontal="center" vertical="center"/>
      <protection locked="0"/>
    </xf>
    <xf numFmtId="164" fontId="16" fillId="0" borderId="0" xfId="2" applyNumberFormat="1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vertical="center"/>
      <protection locked="0"/>
    </xf>
    <xf numFmtId="21" fontId="13" fillId="2" borderId="8" xfId="1" applyNumberFormat="1" applyFont="1" applyFill="1" applyBorder="1" applyAlignment="1" applyProtection="1">
      <alignment horizontal="center" vertical="center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164" fontId="6" fillId="2" borderId="13" xfId="2" applyNumberFormat="1" applyFont="1" applyFill="1" applyBorder="1" applyAlignment="1" applyProtection="1">
      <alignment horizontal="center" vertical="center" wrapText="1"/>
      <protection locked="0"/>
    </xf>
    <xf numFmtId="164" fontId="6" fillId="2" borderId="13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16" fillId="2" borderId="14" xfId="2" applyNumberFormat="1" applyFont="1" applyFill="1" applyBorder="1" applyAlignment="1" applyProtection="1">
      <alignment horizontal="center" vertical="center" wrapText="1"/>
      <protection locked="0"/>
    </xf>
    <xf numFmtId="21" fontId="8" fillId="0" borderId="12" xfId="1" applyNumberFormat="1" applyFont="1" applyFill="1" applyBorder="1" applyAlignment="1" applyProtection="1">
      <alignment horizontal="center" vertical="center"/>
      <protection locked="0"/>
    </xf>
    <xf numFmtId="164" fontId="8" fillId="0" borderId="12" xfId="1" applyNumberFormat="1" applyFont="1" applyFill="1" applyBorder="1" applyAlignment="1" applyProtection="1">
      <alignment horizontal="center" vertical="center"/>
      <protection locked="0"/>
    </xf>
    <xf numFmtId="164" fontId="8" fillId="0" borderId="1" xfId="1" applyNumberFormat="1" applyFont="1" applyFill="1" applyBorder="1" applyAlignment="1" applyProtection="1">
      <alignment horizontal="center" vertical="center"/>
      <protection locked="0"/>
    </xf>
    <xf numFmtId="164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21" fontId="8" fillId="0" borderId="1" xfId="1" applyNumberFormat="1" applyFont="1" applyFill="1" applyBorder="1" applyAlignment="1" applyProtection="1">
      <alignment horizontal="center" vertical="center"/>
      <protection locked="0"/>
    </xf>
    <xf numFmtId="21" fontId="8" fillId="0" borderId="13" xfId="1" applyNumberFormat="1" applyFont="1" applyFill="1" applyBorder="1" applyAlignment="1" applyProtection="1">
      <alignment horizontal="center" vertical="center"/>
      <protection locked="0"/>
    </xf>
    <xf numFmtId="21" fontId="8" fillId="4" borderId="12" xfId="1" applyNumberFormat="1" applyFont="1" applyFill="1" applyBorder="1" applyAlignment="1" applyProtection="1">
      <alignment horizontal="center" vertical="center"/>
      <protection locked="0"/>
    </xf>
    <xf numFmtId="21" fontId="8" fillId="4" borderId="15" xfId="1" applyNumberFormat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2" fontId="8" fillId="0" borderId="12" xfId="1" applyNumberFormat="1" applyFont="1" applyFill="1" applyBorder="1" applyAlignment="1" applyProtection="1">
      <alignment horizontal="center" vertical="center"/>
      <protection locked="0"/>
    </xf>
    <xf numFmtId="2" fontId="8" fillId="0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8" fillId="0" borderId="0" xfId="5" applyFont="1" applyBorder="1" applyAlignment="1" applyProtection="1">
      <alignment horizontal="center" vertical="center" wrapText="1"/>
      <protection locked="0"/>
    </xf>
    <xf numFmtId="0" fontId="18" fillId="0" borderId="0" xfId="6" applyFont="1" applyFill="1" applyBorder="1" applyAlignment="1" applyProtection="1">
      <alignment horizontal="center" vertical="center"/>
      <protection locked="0"/>
    </xf>
    <xf numFmtId="0" fontId="6" fillId="0" borderId="0" xfId="8" applyFont="1" applyBorder="1" applyAlignment="1" applyProtection="1">
      <alignment horizontal="left" vertical="center" wrapText="1"/>
      <protection locked="0"/>
    </xf>
    <xf numFmtId="0" fontId="8" fillId="0" borderId="0" xfId="8" applyFont="1" applyBorder="1" applyAlignment="1" applyProtection="1">
      <alignment horizontal="center" vertical="center" wrapText="1"/>
      <protection locked="0"/>
    </xf>
    <xf numFmtId="0" fontId="8" fillId="0" borderId="0" xfId="8" applyFont="1" applyBorder="1" applyAlignment="1" applyProtection="1">
      <alignment horizontal="center" vertical="center"/>
      <protection locked="0"/>
    </xf>
    <xf numFmtId="49" fontId="8" fillId="0" borderId="0" xfId="8" applyNumberFormat="1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 applyProtection="1">
      <alignment horizontal="center" vertical="center" wrapText="1"/>
      <protection locked="0"/>
    </xf>
    <xf numFmtId="21" fontId="8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2" fontId="8" fillId="0" borderId="0" xfId="1" applyNumberFormat="1" applyFont="1" applyFill="1" applyBorder="1" applyAlignment="1" applyProtection="1">
      <alignment horizontal="center" vertical="center"/>
      <protection locked="0"/>
    </xf>
    <xf numFmtId="164" fontId="16" fillId="5" borderId="0" xfId="2" applyNumberFormat="1" applyFont="1" applyFill="1" applyBorder="1" applyAlignment="1" applyProtection="1">
      <alignment horizontal="center" vertical="center"/>
      <protection locked="0"/>
    </xf>
    <xf numFmtId="0" fontId="1" fillId="5" borderId="0" xfId="4" applyFont="1" applyFill="1" applyAlignment="1" applyProtection="1">
      <alignment vertical="center"/>
      <protection locked="0"/>
    </xf>
    <xf numFmtId="164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2" xfId="1" applyNumberFormat="1" applyFont="1" applyFill="1" applyBorder="1" applyAlignment="1" applyProtection="1">
      <alignment horizontal="center" vertical="center"/>
      <protection locked="0"/>
    </xf>
    <xf numFmtId="2" fontId="8" fillId="0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26" xfId="5" applyFont="1" applyBorder="1" applyAlignment="1" applyProtection="1">
      <alignment horizontal="center" vertical="center" wrapText="1"/>
      <protection locked="0"/>
    </xf>
    <xf numFmtId="0" fontId="8" fillId="0" borderId="27" xfId="5" applyFont="1" applyBorder="1" applyAlignment="1" applyProtection="1">
      <alignment horizontal="center" vertical="center" wrapText="1"/>
      <protection locked="0"/>
    </xf>
    <xf numFmtId="0" fontId="8" fillId="0" borderId="31" xfId="5" applyFont="1" applyBorder="1" applyAlignment="1" applyProtection="1">
      <alignment horizontal="center" vertical="center" wrapText="1"/>
      <protection locked="0"/>
    </xf>
    <xf numFmtId="2" fontId="8" fillId="0" borderId="17" xfId="1" applyNumberFormat="1" applyFont="1" applyFill="1" applyBorder="1" applyAlignment="1" applyProtection="1">
      <alignment horizontal="center" vertical="center"/>
      <protection locked="0"/>
    </xf>
    <xf numFmtId="2" fontId="8" fillId="0" borderId="18" xfId="1" applyNumberFormat="1" applyFont="1" applyFill="1" applyBorder="1" applyAlignment="1" applyProtection="1">
      <alignment horizontal="center" vertical="center"/>
      <protection locked="0"/>
    </xf>
    <xf numFmtId="2" fontId="8" fillId="0" borderId="16" xfId="1" applyNumberFormat="1" applyFont="1" applyFill="1" applyBorder="1" applyAlignment="1" applyProtection="1">
      <alignment horizontal="center" vertical="center"/>
      <protection locked="0"/>
    </xf>
    <xf numFmtId="164" fontId="16" fillId="4" borderId="17" xfId="2" applyNumberFormat="1" applyFont="1" applyFill="1" applyBorder="1" applyAlignment="1" applyProtection="1">
      <alignment horizontal="center" vertical="center"/>
      <protection locked="0"/>
    </xf>
    <xf numFmtId="164" fontId="16" fillId="4" borderId="18" xfId="2" applyNumberFormat="1" applyFont="1" applyFill="1" applyBorder="1" applyAlignment="1" applyProtection="1">
      <alignment horizontal="center" vertical="center"/>
      <protection locked="0"/>
    </xf>
    <xf numFmtId="164" fontId="16" fillId="4" borderId="16" xfId="2" applyNumberFormat="1" applyFont="1" applyFill="1" applyBorder="1" applyAlignment="1" applyProtection="1">
      <alignment horizontal="center" vertical="center"/>
      <protection locked="0"/>
    </xf>
    <xf numFmtId="164" fontId="16" fillId="0" borderId="17" xfId="2" applyNumberFormat="1" applyFont="1" applyBorder="1" applyAlignment="1" applyProtection="1">
      <alignment horizontal="center" vertical="center"/>
      <protection locked="0"/>
    </xf>
    <xf numFmtId="164" fontId="16" fillId="0" borderId="18" xfId="2" applyNumberFormat="1" applyFont="1" applyBorder="1" applyAlignment="1" applyProtection="1">
      <alignment horizontal="center" vertical="center"/>
      <protection locked="0"/>
    </xf>
    <xf numFmtId="164" fontId="16" fillId="0" borderId="16" xfId="2" applyNumberFormat="1" applyFont="1" applyBorder="1" applyAlignment="1" applyProtection="1">
      <alignment horizontal="center" vertical="center"/>
      <protection locked="0"/>
    </xf>
    <xf numFmtId="49" fontId="8" fillId="0" borderId="17" xfId="8" applyNumberFormat="1" applyFont="1" applyBorder="1" applyAlignment="1" applyProtection="1">
      <alignment horizontal="center" vertical="center"/>
      <protection locked="0"/>
    </xf>
    <xf numFmtId="49" fontId="8" fillId="0" borderId="18" xfId="8" applyNumberFormat="1" applyFont="1" applyBorder="1" applyAlignment="1" applyProtection="1">
      <alignment horizontal="center" vertical="center"/>
      <protection locked="0"/>
    </xf>
    <xf numFmtId="49" fontId="8" fillId="0" borderId="16" xfId="8" applyNumberFormat="1" applyFont="1" applyBorder="1" applyAlignment="1" applyProtection="1">
      <alignment horizontal="center" vertical="center"/>
      <protection locked="0"/>
    </xf>
    <xf numFmtId="0" fontId="8" fillId="0" borderId="17" xfId="8" applyFont="1" applyBorder="1" applyAlignment="1" applyProtection="1">
      <alignment horizontal="center" vertical="center" wrapText="1"/>
      <protection locked="0"/>
    </xf>
    <xf numFmtId="0" fontId="8" fillId="0" borderId="18" xfId="8" applyFont="1" applyBorder="1" applyAlignment="1" applyProtection="1">
      <alignment horizontal="center" vertical="center" wrapText="1"/>
      <protection locked="0"/>
    </xf>
    <xf numFmtId="0" fontId="8" fillId="0" borderId="16" xfId="8" applyFont="1" applyBorder="1" applyAlignment="1" applyProtection="1">
      <alignment horizontal="center" vertical="center" wrapText="1"/>
      <protection locked="0"/>
    </xf>
    <xf numFmtId="0" fontId="8" fillId="0" borderId="17" xfId="4" applyFont="1" applyBorder="1" applyAlignment="1" applyProtection="1">
      <alignment horizontal="center" vertical="center" wrapText="1"/>
      <protection locked="0"/>
    </xf>
    <xf numFmtId="0" fontId="8" fillId="0" borderId="18" xfId="4" applyFont="1" applyBorder="1" applyAlignment="1" applyProtection="1">
      <alignment horizontal="center" vertical="center" wrapText="1"/>
      <protection locked="0"/>
    </xf>
    <xf numFmtId="0" fontId="8" fillId="0" borderId="16" xfId="4" applyFont="1" applyBorder="1" applyAlignment="1" applyProtection="1">
      <alignment horizontal="center" vertical="center" wrapText="1"/>
      <protection locked="0"/>
    </xf>
    <xf numFmtId="0" fontId="18" fillId="0" borderId="17" xfId="6" applyFont="1" applyFill="1" applyBorder="1" applyAlignment="1" applyProtection="1">
      <alignment horizontal="center" vertical="center"/>
      <protection locked="0"/>
    </xf>
    <xf numFmtId="0" fontId="18" fillId="0" borderId="18" xfId="6" applyFont="1" applyFill="1" applyBorder="1" applyAlignment="1" applyProtection="1">
      <alignment horizontal="center" vertical="center"/>
      <protection locked="0"/>
    </xf>
    <xf numFmtId="0" fontId="18" fillId="0" borderId="16" xfId="6" applyFont="1" applyFill="1" applyBorder="1" applyAlignment="1" applyProtection="1">
      <alignment horizontal="center" vertical="center"/>
      <protection locked="0"/>
    </xf>
    <xf numFmtId="0" fontId="6" fillId="0" borderId="17" xfId="8" applyFont="1" applyBorder="1" applyAlignment="1" applyProtection="1">
      <alignment horizontal="left" vertical="center" wrapText="1"/>
      <protection locked="0"/>
    </xf>
    <xf numFmtId="0" fontId="6" fillId="0" borderId="18" xfId="8" applyFont="1" applyBorder="1" applyAlignment="1" applyProtection="1">
      <alignment horizontal="left" vertical="center" wrapText="1"/>
      <protection locked="0"/>
    </xf>
    <xf numFmtId="0" fontId="6" fillId="0" borderId="16" xfId="8" applyFont="1" applyBorder="1" applyAlignment="1" applyProtection="1">
      <alignment horizontal="left" vertical="center" wrapText="1"/>
      <protection locked="0"/>
    </xf>
    <xf numFmtId="0" fontId="8" fillId="0" borderId="17" xfId="8" applyFont="1" applyBorder="1" applyAlignment="1" applyProtection="1">
      <alignment horizontal="center" vertical="center"/>
      <protection locked="0"/>
    </xf>
    <xf numFmtId="0" fontId="8" fillId="0" borderId="18" xfId="8" applyFont="1" applyBorder="1" applyAlignment="1" applyProtection="1">
      <alignment horizontal="center" vertical="center"/>
      <protection locked="0"/>
    </xf>
    <xf numFmtId="0" fontId="8" fillId="0" borderId="16" xfId="8" applyFont="1" applyBorder="1" applyAlignment="1" applyProtection="1">
      <alignment horizontal="center" vertical="center"/>
      <protection locked="0"/>
    </xf>
    <xf numFmtId="0" fontId="6" fillId="0" borderId="22" xfId="4" applyFont="1" applyBorder="1" applyAlignment="1" applyProtection="1">
      <alignment horizontal="center" vertical="center" wrapText="1"/>
      <protection locked="0"/>
    </xf>
    <xf numFmtId="0" fontId="6" fillId="0" borderId="23" xfId="4" applyFont="1" applyBorder="1" applyAlignment="1" applyProtection="1">
      <alignment horizontal="center" vertical="center" wrapText="1"/>
      <protection locked="0"/>
    </xf>
    <xf numFmtId="0" fontId="6" fillId="0" borderId="24" xfId="4" applyFont="1" applyBorder="1" applyAlignment="1" applyProtection="1">
      <alignment horizontal="center" vertical="center" wrapText="1"/>
      <protection locked="0"/>
    </xf>
    <xf numFmtId="0" fontId="6" fillId="2" borderId="12" xfId="6" applyFont="1" applyFill="1" applyBorder="1" applyAlignment="1" applyProtection="1">
      <alignment horizontal="center" vertical="center" textRotation="90" wrapText="1"/>
      <protection locked="0"/>
    </xf>
    <xf numFmtId="0" fontId="6" fillId="2" borderId="1" xfId="6" applyFont="1" applyFill="1" applyBorder="1" applyAlignment="1" applyProtection="1">
      <alignment horizontal="center" vertical="center" textRotation="90" wrapText="1"/>
      <protection locked="0"/>
    </xf>
    <xf numFmtId="0" fontId="6" fillId="2" borderId="13" xfId="6" applyFont="1" applyFill="1" applyBorder="1" applyAlignment="1" applyProtection="1">
      <alignment horizontal="center" vertical="center" textRotation="90" wrapText="1"/>
      <protection locked="0"/>
    </xf>
    <xf numFmtId="0" fontId="6" fillId="2" borderId="12" xfId="6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 applyProtection="1">
      <alignment horizontal="center" vertical="center" wrapText="1"/>
      <protection locked="0"/>
    </xf>
    <xf numFmtId="0" fontId="6" fillId="2" borderId="13" xfId="6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right" vertical="center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3" fillId="0" borderId="0" xfId="6" applyFont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/>
      <protection locked="0"/>
    </xf>
    <xf numFmtId="0" fontId="2" fillId="0" borderId="0" xfId="6" applyFont="1" applyAlignment="1" applyProtection="1">
      <alignment horizontal="center" vertical="center"/>
      <protection locked="0"/>
    </xf>
    <xf numFmtId="21" fontId="13" fillId="2" borderId="17" xfId="1" applyNumberFormat="1" applyFont="1" applyFill="1" applyBorder="1" applyAlignment="1" applyProtection="1">
      <alignment horizontal="center" vertical="center" textRotation="90"/>
      <protection locked="0"/>
    </xf>
    <xf numFmtId="21" fontId="13" fillId="2" borderId="18" xfId="1" applyNumberFormat="1" applyFont="1" applyFill="1" applyBorder="1" applyAlignment="1" applyProtection="1">
      <alignment horizontal="center" vertical="center" textRotation="90"/>
      <protection locked="0"/>
    </xf>
    <xf numFmtId="21" fontId="13" fillId="2" borderId="16" xfId="1" applyNumberFormat="1" applyFont="1" applyFill="1" applyBorder="1" applyAlignment="1" applyProtection="1">
      <alignment horizontal="center" vertical="center" textRotation="90"/>
      <protection locked="0"/>
    </xf>
    <xf numFmtId="0" fontId="6" fillId="2" borderId="28" xfId="6" applyFont="1" applyFill="1" applyBorder="1" applyAlignment="1" applyProtection="1">
      <alignment horizontal="center" vertical="center" textRotation="90" wrapText="1"/>
      <protection locked="0"/>
    </xf>
    <xf numFmtId="0" fontId="6" fillId="2" borderId="29" xfId="6" applyFont="1" applyFill="1" applyBorder="1" applyAlignment="1" applyProtection="1">
      <alignment horizontal="center" vertical="center" textRotation="90" wrapText="1"/>
      <protection locked="0"/>
    </xf>
    <xf numFmtId="0" fontId="6" fillId="2" borderId="30" xfId="6" applyFont="1" applyFill="1" applyBorder="1" applyAlignment="1" applyProtection="1">
      <alignment horizontal="center" vertical="center" textRotation="90" wrapText="1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6" fillId="2" borderId="19" xfId="6" applyFont="1" applyFill="1" applyBorder="1" applyAlignment="1" applyProtection="1">
      <alignment horizontal="center" vertical="center" textRotation="90" wrapText="1"/>
      <protection locked="0"/>
    </xf>
    <xf numFmtId="0" fontId="6" fillId="2" borderId="20" xfId="6" applyFont="1" applyFill="1" applyBorder="1" applyAlignment="1" applyProtection="1">
      <alignment horizontal="center" vertical="center" textRotation="90" wrapText="1"/>
      <protection locked="0"/>
    </xf>
    <xf numFmtId="0" fontId="6" fillId="2" borderId="25" xfId="6" applyFont="1" applyFill="1" applyBorder="1" applyAlignment="1" applyProtection="1">
      <alignment horizontal="center" vertical="center" textRotation="90" wrapText="1"/>
      <protection locked="0"/>
    </xf>
    <xf numFmtId="0" fontId="8" fillId="0" borderId="12" xfId="8" applyFont="1" applyBorder="1" applyAlignment="1" applyProtection="1">
      <alignment horizontal="center" vertical="center" wrapText="1"/>
      <protection locked="0"/>
    </xf>
    <xf numFmtId="0" fontId="8" fillId="0" borderId="1" xfId="8" applyFont="1" applyBorder="1" applyAlignment="1" applyProtection="1">
      <alignment horizontal="center" vertical="center" wrapText="1"/>
      <protection locked="0"/>
    </xf>
    <xf numFmtId="0" fontId="8" fillId="0" borderId="13" xfId="8" applyFont="1" applyBorder="1" applyAlignment="1" applyProtection="1">
      <alignment horizontal="center" vertical="center" wrapText="1"/>
      <protection locked="0"/>
    </xf>
    <xf numFmtId="0" fontId="8" fillId="0" borderId="12" xfId="8" applyFont="1" applyBorder="1" applyAlignment="1" applyProtection="1">
      <alignment horizontal="center" vertical="center"/>
      <protection locked="0"/>
    </xf>
    <xf numFmtId="0" fontId="8" fillId="0" borderId="1" xfId="8" applyFont="1" applyBorder="1" applyAlignment="1" applyProtection="1">
      <alignment horizontal="center" vertical="center"/>
      <protection locked="0"/>
    </xf>
    <xf numFmtId="0" fontId="8" fillId="0" borderId="13" xfId="8" applyFont="1" applyBorder="1" applyAlignment="1" applyProtection="1">
      <alignment horizontal="center" vertical="center"/>
      <protection locked="0"/>
    </xf>
    <xf numFmtId="0" fontId="18" fillId="0" borderId="12" xfId="6" applyFont="1" applyFill="1" applyBorder="1" applyAlignment="1" applyProtection="1">
      <alignment horizontal="center" vertical="center"/>
      <protection locked="0"/>
    </xf>
    <xf numFmtId="0" fontId="18" fillId="0" borderId="1" xfId="6" applyFont="1" applyFill="1" applyBorder="1" applyAlignment="1" applyProtection="1">
      <alignment horizontal="center" vertical="center"/>
      <protection locked="0"/>
    </xf>
    <xf numFmtId="0" fontId="18" fillId="0" borderId="13" xfId="6" applyFont="1" applyFill="1" applyBorder="1" applyAlignment="1" applyProtection="1">
      <alignment horizontal="center" vertical="center"/>
      <protection locked="0"/>
    </xf>
    <xf numFmtId="0" fontId="6" fillId="0" borderId="12" xfId="8" applyFont="1" applyBorder="1" applyAlignment="1" applyProtection="1">
      <alignment horizontal="left" vertical="center" wrapText="1"/>
      <protection locked="0"/>
    </xf>
    <xf numFmtId="0" fontId="6" fillId="0" borderId="1" xfId="8" applyFont="1" applyBorder="1" applyAlignment="1" applyProtection="1">
      <alignment horizontal="left" vertical="center" wrapText="1"/>
      <protection locked="0"/>
    </xf>
    <xf numFmtId="0" fontId="6" fillId="0" borderId="13" xfId="8" applyFont="1" applyBorder="1" applyAlignment="1" applyProtection="1">
      <alignment horizontal="left" vertical="center" wrapText="1"/>
      <protection locked="0"/>
    </xf>
    <xf numFmtId="2" fontId="8" fillId="0" borderId="12" xfId="1" applyNumberFormat="1" applyFont="1" applyFill="1" applyBorder="1" applyAlignment="1" applyProtection="1">
      <alignment horizontal="center" vertical="center"/>
      <protection locked="0"/>
    </xf>
    <xf numFmtId="2" fontId="8" fillId="0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13" xfId="1" applyNumberFormat="1" applyFont="1" applyFill="1" applyBorder="1" applyAlignment="1" applyProtection="1">
      <alignment horizontal="center" vertical="center"/>
      <protection locked="0"/>
    </xf>
    <xf numFmtId="164" fontId="16" fillId="4" borderId="12" xfId="2" applyNumberFormat="1" applyFont="1" applyFill="1" applyBorder="1" applyAlignment="1" applyProtection="1">
      <alignment horizontal="center" vertical="center"/>
      <protection locked="0"/>
    </xf>
    <xf numFmtId="164" fontId="16" fillId="4" borderId="1" xfId="2" applyNumberFormat="1" applyFont="1" applyFill="1" applyBorder="1" applyAlignment="1" applyProtection="1">
      <alignment horizontal="center" vertical="center"/>
      <protection locked="0"/>
    </xf>
    <xf numFmtId="164" fontId="16" fillId="4" borderId="13" xfId="2" applyNumberFormat="1" applyFont="1" applyFill="1" applyBorder="1" applyAlignment="1" applyProtection="1">
      <alignment horizontal="center" vertical="center"/>
      <protection locked="0"/>
    </xf>
    <xf numFmtId="0" fontId="8" fillId="0" borderId="19" xfId="5" applyFont="1" applyBorder="1" applyAlignment="1" applyProtection="1">
      <alignment horizontal="center" vertical="center" wrapText="1"/>
      <protection locked="0"/>
    </xf>
    <xf numFmtId="0" fontId="8" fillId="0" borderId="20" xfId="5" applyFont="1" applyBorder="1" applyAlignment="1" applyProtection="1">
      <alignment horizontal="center" vertical="center" wrapText="1"/>
      <protection locked="0"/>
    </xf>
    <xf numFmtId="0" fontId="8" fillId="0" borderId="25" xfId="5" applyFont="1" applyBorder="1" applyAlignment="1" applyProtection="1">
      <alignment horizontal="center" vertical="center" wrapText="1"/>
      <protection locked="0"/>
    </xf>
    <xf numFmtId="0" fontId="8" fillId="0" borderId="12" xfId="4" applyFont="1" applyBorder="1" applyAlignment="1" applyProtection="1">
      <alignment horizontal="center" vertical="center" wrapText="1"/>
      <protection locked="0"/>
    </xf>
    <xf numFmtId="0" fontId="8" fillId="0" borderId="1" xfId="4" applyFont="1" applyBorder="1" applyAlignment="1" applyProtection="1">
      <alignment horizontal="center" vertical="center" wrapText="1"/>
      <protection locked="0"/>
    </xf>
    <xf numFmtId="0" fontId="8" fillId="0" borderId="13" xfId="4" applyFont="1" applyBorder="1" applyAlignment="1" applyProtection="1">
      <alignment horizontal="center" vertical="center" wrapText="1"/>
      <protection locked="0"/>
    </xf>
    <xf numFmtId="49" fontId="8" fillId="0" borderId="12" xfId="8" applyNumberFormat="1" applyFont="1" applyBorder="1" applyAlignment="1" applyProtection="1">
      <alignment horizontal="center" vertical="center"/>
      <protection locked="0"/>
    </xf>
    <xf numFmtId="49" fontId="8" fillId="0" borderId="1" xfId="8" applyNumberFormat="1" applyFont="1" applyBorder="1" applyAlignment="1" applyProtection="1">
      <alignment horizontal="center" vertical="center"/>
      <protection locked="0"/>
    </xf>
    <xf numFmtId="49" fontId="8" fillId="0" borderId="13" xfId="8" applyNumberFormat="1" applyFont="1" applyBorder="1" applyAlignment="1" applyProtection="1">
      <alignment horizontal="center" vertical="center"/>
      <protection locked="0"/>
    </xf>
    <xf numFmtId="0" fontId="6" fillId="2" borderId="10" xfId="6" applyFont="1" applyFill="1" applyBorder="1" applyAlignment="1" applyProtection="1">
      <alignment horizontal="center" vertical="center" textRotation="90" wrapText="1"/>
      <protection locked="0"/>
    </xf>
    <xf numFmtId="0" fontId="6" fillId="2" borderId="10" xfId="6" applyFont="1" applyFill="1" applyBorder="1" applyAlignment="1" applyProtection="1">
      <alignment horizontal="center" vertical="center" wrapText="1"/>
      <protection locked="0"/>
    </xf>
    <xf numFmtId="0" fontId="2" fillId="0" borderId="0" xfId="4" applyFont="1" applyAlignment="1" applyProtection="1">
      <alignment horizontal="center" vertical="center" wrapText="1"/>
      <protection locked="0"/>
    </xf>
    <xf numFmtId="0" fontId="6" fillId="2" borderId="21" xfId="6" applyFont="1" applyFill="1" applyBorder="1" applyAlignment="1" applyProtection="1">
      <alignment horizontal="center" vertical="center" textRotation="90" wrapText="1"/>
      <protection locked="0"/>
    </xf>
    <xf numFmtId="0" fontId="6" fillId="2" borderId="22" xfId="6" applyFont="1" applyFill="1" applyBorder="1" applyAlignment="1" applyProtection="1">
      <alignment horizontal="center" vertical="center" textRotation="90" wrapText="1"/>
      <protection locked="0"/>
    </xf>
    <xf numFmtId="0" fontId="6" fillId="2" borderId="23" xfId="6" applyFont="1" applyFill="1" applyBorder="1" applyAlignment="1" applyProtection="1">
      <alignment horizontal="center" vertical="center" textRotation="90" wrapText="1"/>
      <protection locked="0"/>
    </xf>
    <xf numFmtId="0" fontId="6" fillId="2" borderId="24" xfId="6" applyFont="1" applyFill="1" applyBorder="1" applyAlignment="1" applyProtection="1">
      <alignment horizontal="center" vertical="center" textRotation="90" wrapText="1"/>
      <protection locked="0"/>
    </xf>
  </cellXfs>
  <cellStyles count="11">
    <cellStyle name="Обычный" xfId="0" builtinId="0"/>
    <cellStyle name="Обычный 2" xfId="1"/>
    <cellStyle name="Обычный 3" xfId="2"/>
    <cellStyle name="Обычный 4" xfId="9"/>
    <cellStyle name="Обычный 6" xfId="10"/>
    <cellStyle name="Обычный_Выездка технические1" xfId="3"/>
    <cellStyle name="Обычный_Выездка технические1 2" xfId="4"/>
    <cellStyle name="Обычный_Измайлово-2003 2" xfId="5"/>
    <cellStyle name="Обычный_Лист Microsoft Excel 2" xfId="6"/>
    <cellStyle name="Обычный_Лист Microsoft Excel 3" xfId="7"/>
    <cellStyle name="Обычный_Россия (В) юниоры" xfId="8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257175</xdr:colOff>
      <xdr:row>1</xdr:row>
      <xdr:rowOff>609600</xdr:rowOff>
    </xdr:to>
    <xdr:pic>
      <xdr:nvPicPr>
        <xdr:cNvPr id="6204" name="Picture 1" descr="FKSR_logo_new_smtxt">
          <a:extLst>
            <a:ext uri="{FF2B5EF4-FFF2-40B4-BE49-F238E27FC236}">
              <a16:creationId xmlns:a16="http://schemas.microsoft.com/office/drawing/2014/main" xmlns="" id="{ACB03932-4D7A-4A68-9331-E560E99B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229205</xdr:colOff>
      <xdr:row>1</xdr:row>
      <xdr:rowOff>10584</xdr:rowOff>
    </xdr:from>
    <xdr:to>
      <xdr:col>22</xdr:col>
      <xdr:colOff>3780</xdr:colOff>
      <xdr:row>2</xdr:row>
      <xdr:rowOff>29634</xdr:rowOff>
    </xdr:to>
    <xdr:pic>
      <xdr:nvPicPr>
        <xdr:cNvPr id="6205" name="Picture 7">
          <a:extLst>
            <a:ext uri="{FF2B5EF4-FFF2-40B4-BE49-F238E27FC236}">
              <a16:creationId xmlns:a16="http://schemas.microsoft.com/office/drawing/2014/main" xmlns="" id="{A76D8574-1CBD-4238-BFFF-088DA1BB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1205" y="10584"/>
          <a:ext cx="1605492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257175</xdr:colOff>
      <xdr:row>1</xdr:row>
      <xdr:rowOff>609600</xdr:rowOff>
    </xdr:to>
    <xdr:pic>
      <xdr:nvPicPr>
        <xdr:cNvPr id="2" name="Picture 1" descr="FKSR_logo_new_smtxt">
          <a:extLst>
            <a:ext uri="{FF2B5EF4-FFF2-40B4-BE49-F238E27FC236}">
              <a16:creationId xmlns:a16="http://schemas.microsoft.com/office/drawing/2014/main" xmlns="" id="{ACB03932-4D7A-4A68-9331-E560E99B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294217</xdr:colOff>
      <xdr:row>0</xdr:row>
      <xdr:rowOff>7408</xdr:rowOff>
    </xdr:from>
    <xdr:to>
      <xdr:col>22</xdr:col>
      <xdr:colOff>68792</xdr:colOff>
      <xdr:row>2</xdr:row>
      <xdr:rowOff>26458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A76D8574-1CBD-4238-BFFF-088DA1BB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4217" y="7408"/>
          <a:ext cx="1605492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83344</xdr:colOff>
      <xdr:row>0</xdr:row>
      <xdr:rowOff>0</xdr:rowOff>
    </xdr:from>
    <xdr:to>
      <xdr:col>21</xdr:col>
      <xdr:colOff>376237</xdr:colOff>
      <xdr:row>1</xdr:row>
      <xdr:rowOff>678656</xdr:rowOff>
    </xdr:to>
    <xdr:pic>
      <xdr:nvPicPr>
        <xdr:cNvPr id="4150" name="Picture 7">
          <a:extLst>
            <a:ext uri="{FF2B5EF4-FFF2-40B4-BE49-F238E27FC236}">
              <a16:creationId xmlns:a16="http://schemas.microsoft.com/office/drawing/2014/main" xmlns="" id="{2DF95CC9-F079-4B84-9E8D-8A1D8A84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0"/>
          <a:ext cx="1650206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</xdr:colOff>
      <xdr:row>1</xdr:row>
      <xdr:rowOff>35719</xdr:rowOff>
    </xdr:from>
    <xdr:to>
      <xdr:col>2</xdr:col>
      <xdr:colOff>1288256</xdr:colOff>
      <xdr:row>1</xdr:row>
      <xdr:rowOff>626269</xdr:rowOff>
    </xdr:to>
    <xdr:pic>
      <xdr:nvPicPr>
        <xdr:cNvPr id="4" name="Picture 1" descr="FKSR_logo_new_smtxt">
          <a:extLst>
            <a:ext uri="{FF2B5EF4-FFF2-40B4-BE49-F238E27FC236}">
              <a16:creationId xmlns:a16="http://schemas.microsoft.com/office/drawing/2014/main" xmlns="" id="{F9D7FEA4-569B-48EF-815F-6A99DA64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5719"/>
          <a:ext cx="191928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2</xdr:col>
      <xdr:colOff>1133475</xdr:colOff>
      <xdr:row>1</xdr:row>
      <xdr:rowOff>619125</xdr:rowOff>
    </xdr:to>
    <xdr:pic>
      <xdr:nvPicPr>
        <xdr:cNvPr id="2" name="Picture 1" descr="FKSR_logo_new_smtxt">
          <a:extLst>
            <a:ext uri="{FF2B5EF4-FFF2-40B4-BE49-F238E27FC236}">
              <a16:creationId xmlns:a16="http://schemas.microsoft.com/office/drawing/2014/main" xmlns="" id="{F9D7FEA4-569B-48EF-815F-6A99DA64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250032</xdr:colOff>
      <xdr:row>1</xdr:row>
      <xdr:rowOff>80963</xdr:rowOff>
    </xdr:from>
    <xdr:to>
      <xdr:col>22</xdr:col>
      <xdr:colOff>7144</xdr:colOff>
      <xdr:row>2</xdr:row>
      <xdr:rowOff>33338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2DF95CC9-F079-4B84-9E8D-8A1D8A84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6470" y="80963"/>
          <a:ext cx="1650206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36"/>
  <sheetViews>
    <sheetView tabSelected="1" view="pageBreakPreview" topLeftCell="A2" zoomScale="90" zoomScaleNormal="90" zoomScaleSheetLayoutView="90" workbookViewId="0">
      <selection activeCell="V19" sqref="V19:V23"/>
    </sheetView>
  </sheetViews>
  <sheetFormatPr defaultRowHeight="12.75" outlineLevelCol="1" x14ac:dyDescent="0.25"/>
  <cols>
    <col min="1" max="1" width="4.7109375" style="11" customWidth="1"/>
    <col min="2" max="2" width="6" style="11" customWidth="1"/>
    <col min="3" max="3" width="19" style="11" customWidth="1"/>
    <col min="4" max="4" width="7.85546875" style="11" customWidth="1"/>
    <col min="5" max="5" width="10.5703125" style="11" customWidth="1"/>
    <col min="6" max="6" width="16.140625" style="11" customWidth="1"/>
    <col min="7" max="7" width="10.42578125" style="11" customWidth="1"/>
    <col min="8" max="8" width="14" style="11" customWidth="1"/>
    <col min="9" max="9" width="6.28515625" style="11" customWidth="1"/>
    <col min="10" max="10" width="7.7109375" style="11" customWidth="1"/>
    <col min="11" max="11" width="14.28515625" style="11" customWidth="1"/>
    <col min="12" max="12" width="5.140625" style="11" customWidth="1"/>
    <col min="13" max="13" width="9.7109375" style="11" customWidth="1"/>
    <col min="14" max="14" width="10.7109375" style="11" customWidth="1"/>
    <col min="15" max="16" width="9.7109375" style="11" customWidth="1"/>
    <col min="17" max="17" width="10.85546875" style="11" customWidth="1"/>
    <col min="18" max="19" width="9.7109375" style="11" customWidth="1"/>
    <col min="20" max="20" width="11.140625" style="11" customWidth="1"/>
    <col min="21" max="21" width="4.28515625" style="11" hidden="1" customWidth="1" outlineLevel="1"/>
    <col min="22" max="22" width="6.7109375" style="11" customWidth="1" collapsed="1"/>
    <col min="23" max="16384" width="9.140625" style="11"/>
  </cols>
  <sheetData>
    <row r="1" spans="1:41" s="69" customFormat="1" hidden="1" x14ac:dyDescent="0.25">
      <c r="A1" s="68" t="s">
        <v>1</v>
      </c>
      <c r="B1" s="68"/>
      <c r="C1" s="68"/>
      <c r="D1" s="68" t="s">
        <v>5</v>
      </c>
      <c r="E1" s="68"/>
      <c r="F1" s="68"/>
      <c r="G1" s="68" t="s">
        <v>6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 t="s">
        <v>7</v>
      </c>
      <c r="S1" s="68" t="s">
        <v>8</v>
      </c>
      <c r="T1" s="68" t="s">
        <v>9</v>
      </c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s="2" customFormat="1" ht="50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1" ht="30" customHeight="1" x14ac:dyDescent="0.25">
      <c r="A3" s="138" t="s">
        <v>41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0"/>
    </row>
    <row r="4" spans="1:41" s="13" customFormat="1" ht="15.95" customHeight="1" x14ac:dyDescent="0.25">
      <c r="A4" s="139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2"/>
    </row>
    <row r="5" spans="1:41" s="15" customFormat="1" ht="15.95" customHeight="1" x14ac:dyDescent="0.25">
      <c r="A5" s="140" t="s">
        <v>11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"/>
    </row>
    <row r="6" spans="1:41" s="3" customFormat="1" ht="20.25" customHeight="1" x14ac:dyDescent="0.25">
      <c r="A6" s="141" t="s">
        <v>3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6"/>
    </row>
    <row r="7" spans="1:41" s="7" customFormat="1" ht="15" customHeight="1" thickBot="1" x14ac:dyDescent="0.25">
      <c r="A7" s="9" t="s">
        <v>128</v>
      </c>
      <c r="B7" s="4"/>
      <c r="C7" s="5"/>
      <c r="D7" s="5"/>
      <c r="E7" s="5"/>
      <c r="F7" s="5"/>
      <c r="G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7" t="s">
        <v>122</v>
      </c>
    </row>
    <row r="8" spans="1:41" s="23" customFormat="1" ht="15" customHeight="1" x14ac:dyDescent="0.25">
      <c r="A8" s="149" t="s">
        <v>12</v>
      </c>
      <c r="B8" s="131" t="s">
        <v>13</v>
      </c>
      <c r="C8" s="134" t="s">
        <v>14</v>
      </c>
      <c r="D8" s="131" t="s">
        <v>15</v>
      </c>
      <c r="E8" s="134" t="s">
        <v>16</v>
      </c>
      <c r="F8" s="134" t="s">
        <v>17</v>
      </c>
      <c r="G8" s="134" t="s">
        <v>18</v>
      </c>
      <c r="H8" s="134" t="s">
        <v>43</v>
      </c>
      <c r="I8" s="131" t="s">
        <v>20</v>
      </c>
      <c r="J8" s="131" t="s">
        <v>21</v>
      </c>
      <c r="K8" s="131" t="s">
        <v>22</v>
      </c>
      <c r="L8" s="131" t="s">
        <v>23</v>
      </c>
      <c r="M8" s="18" t="s">
        <v>24</v>
      </c>
      <c r="N8" s="19">
        <v>30</v>
      </c>
      <c r="O8" s="20" t="s">
        <v>25</v>
      </c>
      <c r="P8" s="137" t="s">
        <v>26</v>
      </c>
      <c r="Q8" s="137"/>
      <c r="R8" s="20">
        <v>1</v>
      </c>
      <c r="S8" s="21" t="s">
        <v>27</v>
      </c>
      <c r="T8" s="22">
        <v>2.0833333333333332E-2</v>
      </c>
      <c r="U8" s="142" t="s">
        <v>28</v>
      </c>
      <c r="V8" s="145" t="s">
        <v>29</v>
      </c>
    </row>
    <row r="9" spans="1:41" s="23" customFormat="1" ht="15" customHeight="1" x14ac:dyDescent="0.25">
      <c r="A9" s="150"/>
      <c r="B9" s="132"/>
      <c r="C9" s="135"/>
      <c r="D9" s="132"/>
      <c r="E9" s="135"/>
      <c r="F9" s="135"/>
      <c r="G9" s="135"/>
      <c r="H9" s="135"/>
      <c r="I9" s="132"/>
      <c r="J9" s="132"/>
      <c r="K9" s="132"/>
      <c r="L9" s="132"/>
      <c r="M9" s="24" t="s">
        <v>30</v>
      </c>
      <c r="N9" s="25">
        <v>30</v>
      </c>
      <c r="O9" s="26" t="s">
        <v>25</v>
      </c>
      <c r="P9" s="148" t="s">
        <v>31</v>
      </c>
      <c r="Q9" s="148"/>
      <c r="R9" s="26">
        <v>2</v>
      </c>
      <c r="S9" s="27" t="s">
        <v>27</v>
      </c>
      <c r="T9" s="28">
        <v>2.0833333333333332E-2</v>
      </c>
      <c r="U9" s="143"/>
      <c r="V9" s="146"/>
    </row>
    <row r="10" spans="1:41" s="23" customFormat="1" ht="15" customHeight="1" x14ac:dyDescent="0.25">
      <c r="A10" s="150"/>
      <c r="B10" s="132"/>
      <c r="C10" s="135"/>
      <c r="D10" s="132"/>
      <c r="E10" s="135"/>
      <c r="F10" s="135"/>
      <c r="G10" s="135"/>
      <c r="H10" s="135"/>
      <c r="I10" s="132"/>
      <c r="J10" s="132"/>
      <c r="K10" s="132"/>
      <c r="L10" s="132"/>
      <c r="M10" s="24" t="s">
        <v>32</v>
      </c>
      <c r="N10" s="25">
        <v>20</v>
      </c>
      <c r="O10" s="26" t="s">
        <v>25</v>
      </c>
      <c r="P10" s="74"/>
      <c r="Q10" s="74"/>
      <c r="R10" s="26">
        <v>3</v>
      </c>
      <c r="S10" s="27" t="s">
        <v>27</v>
      </c>
      <c r="T10" s="28">
        <v>2.7777777777777776E-2</v>
      </c>
      <c r="U10" s="143"/>
      <c r="V10" s="146"/>
    </row>
    <row r="11" spans="1:41" s="23" customFormat="1" ht="15" customHeight="1" x14ac:dyDescent="0.25">
      <c r="A11" s="150"/>
      <c r="B11" s="132"/>
      <c r="C11" s="135"/>
      <c r="D11" s="132"/>
      <c r="E11" s="135"/>
      <c r="F11" s="135"/>
      <c r="G11" s="135"/>
      <c r="H11" s="135"/>
      <c r="I11" s="132"/>
      <c r="J11" s="132"/>
      <c r="K11" s="132"/>
      <c r="L11" s="132"/>
      <c r="M11" s="24" t="s">
        <v>42</v>
      </c>
      <c r="N11" s="25">
        <v>20</v>
      </c>
      <c r="O11" s="26" t="s">
        <v>25</v>
      </c>
      <c r="P11" s="74"/>
      <c r="Q11" s="74"/>
      <c r="R11" s="26">
        <v>4</v>
      </c>
      <c r="S11" s="27" t="s">
        <v>27</v>
      </c>
      <c r="T11" s="28">
        <v>3.4722222222222224E-2</v>
      </c>
      <c r="U11" s="143"/>
      <c r="V11" s="146"/>
    </row>
    <row r="12" spans="1:41" s="23" customFormat="1" ht="15" customHeight="1" x14ac:dyDescent="0.25">
      <c r="A12" s="150"/>
      <c r="B12" s="132"/>
      <c r="C12" s="135"/>
      <c r="D12" s="132"/>
      <c r="E12" s="135"/>
      <c r="F12" s="135"/>
      <c r="G12" s="135"/>
      <c r="H12" s="135"/>
      <c r="I12" s="132"/>
      <c r="J12" s="132"/>
      <c r="K12" s="132"/>
      <c r="L12" s="132"/>
      <c r="M12" s="29" t="s">
        <v>44</v>
      </c>
      <c r="N12" s="30">
        <v>20</v>
      </c>
      <c r="O12" s="31" t="s">
        <v>25</v>
      </c>
      <c r="P12" s="32"/>
      <c r="Q12" s="32"/>
      <c r="R12" s="31"/>
      <c r="S12" s="33"/>
      <c r="T12" s="58"/>
      <c r="U12" s="143"/>
      <c r="V12" s="146"/>
    </row>
    <row r="13" spans="1:41" s="23" customFormat="1" ht="47.25" customHeight="1" thickBot="1" x14ac:dyDescent="0.3">
      <c r="A13" s="151"/>
      <c r="B13" s="133"/>
      <c r="C13" s="136"/>
      <c r="D13" s="133"/>
      <c r="E13" s="136"/>
      <c r="F13" s="136"/>
      <c r="G13" s="136"/>
      <c r="H13" s="136"/>
      <c r="I13" s="133"/>
      <c r="J13" s="133"/>
      <c r="K13" s="133"/>
      <c r="L13" s="133"/>
      <c r="M13" s="59" t="s">
        <v>33</v>
      </c>
      <c r="N13" s="60" t="s">
        <v>34</v>
      </c>
      <c r="O13" s="61" t="s">
        <v>35</v>
      </c>
      <c r="P13" s="61" t="s">
        <v>36</v>
      </c>
      <c r="Q13" s="61" t="s">
        <v>37</v>
      </c>
      <c r="R13" s="62" t="s">
        <v>38</v>
      </c>
      <c r="S13" s="62" t="s">
        <v>39</v>
      </c>
      <c r="T13" s="63" t="s">
        <v>40</v>
      </c>
      <c r="U13" s="144"/>
      <c r="V13" s="147"/>
    </row>
    <row r="14" spans="1:41" s="41" customFormat="1" ht="15" customHeight="1" x14ac:dyDescent="0.25">
      <c r="A14" s="98">
        <v>1</v>
      </c>
      <c r="B14" s="119">
        <v>26</v>
      </c>
      <c r="C14" s="122" t="s">
        <v>52</v>
      </c>
      <c r="D14" s="113" t="s">
        <v>2</v>
      </c>
      <c r="E14" s="125">
        <v>10058061</v>
      </c>
      <c r="F14" s="122" t="s">
        <v>53</v>
      </c>
      <c r="G14" s="110" t="s">
        <v>80</v>
      </c>
      <c r="H14" s="113" t="s">
        <v>54</v>
      </c>
      <c r="I14" s="116" t="s">
        <v>55</v>
      </c>
      <c r="J14" s="116" t="s">
        <v>2</v>
      </c>
      <c r="K14" s="116" t="s">
        <v>56</v>
      </c>
      <c r="L14" s="40">
        <v>1</v>
      </c>
      <c r="M14" s="73">
        <v>0.29166666666666669</v>
      </c>
      <c r="N14" s="92">
        <v>0.36510416666666662</v>
      </c>
      <c r="O14" s="64">
        <v>0.36608796296296298</v>
      </c>
      <c r="P14" s="64">
        <f t="shared" ref="P14:P18" si="0">O14-N14</f>
        <v>9.8379629629635756E-4</v>
      </c>
      <c r="Q14" s="65">
        <f>O14-M14</f>
        <v>7.4421296296296291E-2</v>
      </c>
      <c r="R14" s="95">
        <f>$N$8/Q14/24</f>
        <v>16.796267496111977</v>
      </c>
      <c r="S14" s="101">
        <f>SUM($N$8:$N$12)/T14/24</f>
        <v>15.774483312641495</v>
      </c>
      <c r="T14" s="104">
        <f>SUM(Q14:Q18)</f>
        <v>0.31696759259259261</v>
      </c>
      <c r="U14" s="107"/>
      <c r="V14" s="128"/>
    </row>
    <row r="15" spans="1:41" s="41" customFormat="1" ht="15" customHeight="1" x14ac:dyDescent="0.25">
      <c r="A15" s="99"/>
      <c r="B15" s="120"/>
      <c r="C15" s="123"/>
      <c r="D15" s="114"/>
      <c r="E15" s="126"/>
      <c r="F15" s="123"/>
      <c r="G15" s="111"/>
      <c r="H15" s="114"/>
      <c r="I15" s="117"/>
      <c r="J15" s="117"/>
      <c r="K15" s="117"/>
      <c r="L15" s="42">
        <v>2</v>
      </c>
      <c r="M15" s="70">
        <f>O14+$T$8</f>
        <v>0.38692129629629629</v>
      </c>
      <c r="N15" s="93">
        <v>0.46427083333333335</v>
      </c>
      <c r="O15" s="70">
        <v>0.46552083333333333</v>
      </c>
      <c r="P15" s="70">
        <f t="shared" si="0"/>
        <v>1.2499999999999734E-3</v>
      </c>
      <c r="Q15" s="66">
        <f>O15-M15</f>
        <v>7.8599537037037037E-2</v>
      </c>
      <c r="R15" s="96">
        <f>$N$9/Q15/24</f>
        <v>15.903401560889412</v>
      </c>
      <c r="S15" s="102"/>
      <c r="T15" s="105"/>
      <c r="U15" s="108"/>
      <c r="V15" s="129"/>
    </row>
    <row r="16" spans="1:41" s="41" customFormat="1" ht="15" customHeight="1" x14ac:dyDescent="0.25">
      <c r="A16" s="99"/>
      <c r="B16" s="120"/>
      <c r="C16" s="123"/>
      <c r="D16" s="114"/>
      <c r="E16" s="126"/>
      <c r="F16" s="123"/>
      <c r="G16" s="111"/>
      <c r="H16" s="114"/>
      <c r="I16" s="117"/>
      <c r="J16" s="117"/>
      <c r="K16" s="117"/>
      <c r="L16" s="42">
        <v>3</v>
      </c>
      <c r="M16" s="70">
        <f>O15+$T$9</f>
        <v>0.48635416666666664</v>
      </c>
      <c r="N16" s="93">
        <v>0.55208333333333337</v>
      </c>
      <c r="O16" s="70">
        <v>0.55292824074074076</v>
      </c>
      <c r="P16" s="70">
        <f t="shared" si="0"/>
        <v>8.4490740740739145E-4</v>
      </c>
      <c r="Q16" s="66">
        <f>O16-M16</f>
        <v>6.6574074074074119E-2</v>
      </c>
      <c r="R16" s="96">
        <f>$N$10/Q16/24</f>
        <v>12.517385257301799</v>
      </c>
      <c r="S16" s="102"/>
      <c r="T16" s="105"/>
      <c r="U16" s="108"/>
      <c r="V16" s="129"/>
    </row>
    <row r="17" spans="1:22" s="41" customFormat="1" ht="15" customHeight="1" x14ac:dyDescent="0.25">
      <c r="A17" s="99"/>
      <c r="B17" s="120"/>
      <c r="C17" s="123"/>
      <c r="D17" s="114"/>
      <c r="E17" s="126"/>
      <c r="F17" s="123"/>
      <c r="G17" s="111"/>
      <c r="H17" s="114"/>
      <c r="I17" s="117"/>
      <c r="J17" s="117"/>
      <c r="K17" s="117"/>
      <c r="L17" s="42">
        <v>4</v>
      </c>
      <c r="M17" s="70">
        <f>O16+$T$10</f>
        <v>0.58070601851851855</v>
      </c>
      <c r="N17" s="93">
        <v>0.6330324074074074</v>
      </c>
      <c r="O17" s="70">
        <v>0.63408564814814816</v>
      </c>
      <c r="P17" s="70">
        <f t="shared" si="0"/>
        <v>1.0532407407407574E-3</v>
      </c>
      <c r="Q17" s="66">
        <f>O17-M17</f>
        <v>5.337962962962961E-2</v>
      </c>
      <c r="R17" s="96">
        <f>$N$11/Q17/24</f>
        <v>15.611448395490031</v>
      </c>
      <c r="S17" s="102"/>
      <c r="T17" s="105"/>
      <c r="U17" s="108"/>
      <c r="V17" s="129"/>
    </row>
    <row r="18" spans="1:22" s="41" customFormat="1" ht="15" customHeight="1" thickBot="1" x14ac:dyDescent="0.3">
      <c r="A18" s="100"/>
      <c r="B18" s="121"/>
      <c r="C18" s="124"/>
      <c r="D18" s="115"/>
      <c r="E18" s="127"/>
      <c r="F18" s="124"/>
      <c r="G18" s="112"/>
      <c r="H18" s="115"/>
      <c r="I18" s="118"/>
      <c r="J18" s="118"/>
      <c r="K18" s="118"/>
      <c r="L18" s="43">
        <v>5</v>
      </c>
      <c r="M18" s="71">
        <f>O17+$T$11</f>
        <v>0.66880787037037037</v>
      </c>
      <c r="N18" s="94">
        <v>0.71280092592592592</v>
      </c>
      <c r="O18" s="71">
        <v>0.72103009259259254</v>
      </c>
      <c r="P18" s="71">
        <f t="shared" si="0"/>
        <v>8.2291666666666208E-3</v>
      </c>
      <c r="Q18" s="67">
        <f>N18-M18</f>
        <v>4.3993055555555549E-2</v>
      </c>
      <c r="R18" s="97">
        <f>$N$12/Q18/24</f>
        <v>18.942383583267564</v>
      </c>
      <c r="S18" s="103"/>
      <c r="T18" s="106"/>
      <c r="U18" s="109"/>
      <c r="V18" s="130"/>
    </row>
    <row r="19" spans="1:22" s="41" customFormat="1" ht="15" customHeight="1" x14ac:dyDescent="0.25">
      <c r="A19" s="98">
        <v>2</v>
      </c>
      <c r="B19" s="119">
        <v>25</v>
      </c>
      <c r="C19" s="122" t="s">
        <v>77</v>
      </c>
      <c r="D19" s="113" t="s">
        <v>2</v>
      </c>
      <c r="E19" s="125">
        <v>10153483</v>
      </c>
      <c r="F19" s="122" t="s">
        <v>78</v>
      </c>
      <c r="G19" s="110" t="s">
        <v>79</v>
      </c>
      <c r="H19" s="113" t="s">
        <v>64</v>
      </c>
      <c r="I19" s="116" t="s">
        <v>55</v>
      </c>
      <c r="J19" s="116" t="s">
        <v>2</v>
      </c>
      <c r="K19" s="116" t="s">
        <v>51</v>
      </c>
      <c r="L19" s="40">
        <v>1</v>
      </c>
      <c r="M19" s="73">
        <v>0.29166666666666669</v>
      </c>
      <c r="N19" s="92">
        <v>0.36530092592592589</v>
      </c>
      <c r="O19" s="64">
        <v>0.36982638888888886</v>
      </c>
      <c r="P19" s="64">
        <f t="shared" ref="P19:P23" si="1">O19-N19</f>
        <v>4.5254629629629672E-3</v>
      </c>
      <c r="Q19" s="65">
        <f>O19-M19</f>
        <v>7.8159722222222172E-2</v>
      </c>
      <c r="R19" s="75">
        <f>$N$8/Q19/24</f>
        <v>15.992892047978685</v>
      </c>
      <c r="S19" s="101">
        <f>SUM($N$8:$N$12)/T19/24</f>
        <v>15.772179627601309</v>
      </c>
      <c r="T19" s="104">
        <f>SUM(Q19:Q23)</f>
        <v>0.31701388888888898</v>
      </c>
      <c r="U19" s="107"/>
      <c r="V19" s="128"/>
    </row>
    <row r="20" spans="1:22" s="41" customFormat="1" ht="15" customHeight="1" x14ac:dyDescent="0.25">
      <c r="A20" s="99"/>
      <c r="B20" s="120"/>
      <c r="C20" s="123"/>
      <c r="D20" s="114"/>
      <c r="E20" s="126"/>
      <c r="F20" s="123"/>
      <c r="G20" s="111"/>
      <c r="H20" s="114"/>
      <c r="I20" s="117"/>
      <c r="J20" s="117"/>
      <c r="K20" s="117"/>
      <c r="L20" s="42">
        <v>2</v>
      </c>
      <c r="M20" s="70">
        <f>O19+$T$8</f>
        <v>0.39065972222222217</v>
      </c>
      <c r="N20" s="93">
        <v>0.47023148148148147</v>
      </c>
      <c r="O20" s="70">
        <v>0.47410879629629626</v>
      </c>
      <c r="P20" s="70">
        <f t="shared" si="1"/>
        <v>3.8773148148147918E-3</v>
      </c>
      <c r="Q20" s="66">
        <f>O20-M20</f>
        <v>8.3449074074074092E-2</v>
      </c>
      <c r="R20" s="76">
        <f>$N$9/Q20/24</f>
        <v>14.979195561719829</v>
      </c>
      <c r="S20" s="102"/>
      <c r="T20" s="105"/>
      <c r="U20" s="108"/>
      <c r="V20" s="129"/>
    </row>
    <row r="21" spans="1:22" s="41" customFormat="1" ht="15" customHeight="1" x14ac:dyDescent="0.25">
      <c r="A21" s="99"/>
      <c r="B21" s="120"/>
      <c r="C21" s="123"/>
      <c r="D21" s="114"/>
      <c r="E21" s="126"/>
      <c r="F21" s="123"/>
      <c r="G21" s="111"/>
      <c r="H21" s="114"/>
      <c r="I21" s="117"/>
      <c r="J21" s="117"/>
      <c r="K21" s="117"/>
      <c r="L21" s="42">
        <v>3</v>
      </c>
      <c r="M21" s="70">
        <f>O20+$T$9</f>
        <v>0.49494212962962958</v>
      </c>
      <c r="N21" s="93">
        <v>0.55167824074074068</v>
      </c>
      <c r="O21" s="70">
        <v>0.55541666666666667</v>
      </c>
      <c r="P21" s="70">
        <f t="shared" si="1"/>
        <v>3.7384259259259922E-3</v>
      </c>
      <c r="Q21" s="66">
        <f>O21-M21</f>
        <v>6.047453703703709E-2</v>
      </c>
      <c r="R21" s="76">
        <f>$N$10/Q21/24</f>
        <v>13.779904306220082</v>
      </c>
      <c r="S21" s="102"/>
      <c r="T21" s="105"/>
      <c r="U21" s="108"/>
      <c r="V21" s="129"/>
    </row>
    <row r="22" spans="1:22" s="41" customFormat="1" ht="15" customHeight="1" x14ac:dyDescent="0.25">
      <c r="A22" s="99"/>
      <c r="B22" s="120"/>
      <c r="C22" s="123"/>
      <c r="D22" s="114"/>
      <c r="E22" s="126"/>
      <c r="F22" s="123"/>
      <c r="G22" s="111"/>
      <c r="H22" s="114"/>
      <c r="I22" s="117"/>
      <c r="J22" s="117"/>
      <c r="K22" s="117"/>
      <c r="L22" s="42">
        <v>4</v>
      </c>
      <c r="M22" s="70">
        <f>O21+$T$10</f>
        <v>0.58319444444444446</v>
      </c>
      <c r="N22" s="93">
        <v>0.62835648148148149</v>
      </c>
      <c r="O22" s="70">
        <v>0.633275462962963</v>
      </c>
      <c r="P22" s="70">
        <f t="shared" si="1"/>
        <v>4.9189814814815103E-3</v>
      </c>
      <c r="Q22" s="66">
        <f>O22-M22</f>
        <v>5.0081018518518539E-2</v>
      </c>
      <c r="R22" s="76">
        <f>$N$11/Q22/24</f>
        <v>16.639704183036738</v>
      </c>
      <c r="S22" s="102"/>
      <c r="T22" s="105"/>
      <c r="U22" s="108"/>
      <c r="V22" s="129"/>
    </row>
    <row r="23" spans="1:22" s="41" customFormat="1" ht="15" customHeight="1" thickBot="1" x14ac:dyDescent="0.3">
      <c r="A23" s="100"/>
      <c r="B23" s="121"/>
      <c r="C23" s="124"/>
      <c r="D23" s="115"/>
      <c r="E23" s="127"/>
      <c r="F23" s="124"/>
      <c r="G23" s="112"/>
      <c r="H23" s="115"/>
      <c r="I23" s="118"/>
      <c r="J23" s="118"/>
      <c r="K23" s="118"/>
      <c r="L23" s="43">
        <v>5</v>
      </c>
      <c r="M23" s="71">
        <f>O22+$T$11</f>
        <v>0.66799768518518521</v>
      </c>
      <c r="N23" s="94">
        <v>0.7128472222222223</v>
      </c>
      <c r="O23" s="71">
        <v>0.73043981481481479</v>
      </c>
      <c r="P23" s="71">
        <f t="shared" si="1"/>
        <v>1.7592592592592493E-2</v>
      </c>
      <c r="Q23" s="67">
        <f>N23-M23</f>
        <v>4.484953703703709E-2</v>
      </c>
      <c r="R23" s="77">
        <f>$N$12/Q23/24</f>
        <v>18.580645161290303</v>
      </c>
      <c r="S23" s="103"/>
      <c r="T23" s="106"/>
      <c r="U23" s="109"/>
      <c r="V23" s="130"/>
    </row>
    <row r="24" spans="1:22" s="41" customFormat="1" ht="15" customHeight="1" x14ac:dyDescent="0.25">
      <c r="A24" s="98"/>
      <c r="B24" s="119">
        <v>27</v>
      </c>
      <c r="C24" s="122" t="s">
        <v>57</v>
      </c>
      <c r="D24" s="113" t="s">
        <v>2</v>
      </c>
      <c r="E24" s="125">
        <v>10120303</v>
      </c>
      <c r="F24" s="122" t="s">
        <v>59</v>
      </c>
      <c r="G24" s="110" t="s">
        <v>58</v>
      </c>
      <c r="H24" s="113" t="s">
        <v>73</v>
      </c>
      <c r="I24" s="116" t="s">
        <v>61</v>
      </c>
      <c r="J24" s="116" t="s">
        <v>2</v>
      </c>
      <c r="K24" s="116" t="s">
        <v>51</v>
      </c>
      <c r="L24" s="40">
        <v>1</v>
      </c>
      <c r="M24" s="73">
        <v>0.29166666666666669</v>
      </c>
      <c r="N24" s="92">
        <v>0.36631944444444442</v>
      </c>
      <c r="O24" s="64">
        <v>0.37112268518518521</v>
      </c>
      <c r="P24" s="64">
        <f t="shared" ref="P24:P27" si="2">O24-N24</f>
        <v>4.8032407407407884E-3</v>
      </c>
      <c r="Q24" s="65">
        <f>O24-M24</f>
        <v>7.9456018518518523E-2</v>
      </c>
      <c r="R24" s="75">
        <f>$N$8/Q24/24</f>
        <v>15.731973780043701</v>
      </c>
      <c r="S24" s="101" t="s">
        <v>76</v>
      </c>
      <c r="T24" s="104"/>
      <c r="U24" s="107"/>
      <c r="V24" s="128"/>
    </row>
    <row r="25" spans="1:22" s="41" customFormat="1" ht="15" customHeight="1" x14ac:dyDescent="0.25">
      <c r="A25" s="99"/>
      <c r="B25" s="120"/>
      <c r="C25" s="123"/>
      <c r="D25" s="114"/>
      <c r="E25" s="126"/>
      <c r="F25" s="123"/>
      <c r="G25" s="111"/>
      <c r="H25" s="114"/>
      <c r="I25" s="117"/>
      <c r="J25" s="117"/>
      <c r="K25" s="117"/>
      <c r="L25" s="42">
        <v>2</v>
      </c>
      <c r="M25" s="70">
        <f>O24+$T$8</f>
        <v>0.39195601851851852</v>
      </c>
      <c r="N25" s="93">
        <v>0.4629861111111111</v>
      </c>
      <c r="O25" s="70">
        <v>0.46831018518518519</v>
      </c>
      <c r="P25" s="70">
        <f t="shared" si="2"/>
        <v>5.3240740740740922E-3</v>
      </c>
      <c r="Q25" s="66">
        <f>O25-M25</f>
        <v>7.6354166666666667E-2</v>
      </c>
      <c r="R25" s="76">
        <f>$N$9/Q25/24</f>
        <v>16.371077762619372</v>
      </c>
      <c r="S25" s="102"/>
      <c r="T25" s="105"/>
      <c r="U25" s="108"/>
      <c r="V25" s="129"/>
    </row>
    <row r="26" spans="1:22" s="41" customFormat="1" ht="15" customHeight="1" x14ac:dyDescent="0.25">
      <c r="A26" s="99"/>
      <c r="B26" s="120"/>
      <c r="C26" s="123"/>
      <c r="D26" s="114"/>
      <c r="E26" s="126"/>
      <c r="F26" s="123"/>
      <c r="G26" s="111"/>
      <c r="H26" s="114"/>
      <c r="I26" s="117"/>
      <c r="J26" s="117"/>
      <c r="K26" s="117"/>
      <c r="L26" s="42">
        <v>3</v>
      </c>
      <c r="M26" s="70">
        <f>O25+$T$9</f>
        <v>0.48914351851851851</v>
      </c>
      <c r="N26" s="93">
        <v>0.55168981481481483</v>
      </c>
      <c r="O26" s="70">
        <v>0.55613425925925919</v>
      </c>
      <c r="P26" s="70">
        <f t="shared" si="2"/>
        <v>4.444444444444362E-3</v>
      </c>
      <c r="Q26" s="66">
        <f>O26-M26</f>
        <v>6.6990740740740684E-2</v>
      </c>
      <c r="R26" s="76">
        <f>$N$10/Q26/24</f>
        <v>12.439530062197662</v>
      </c>
      <c r="S26" s="102"/>
      <c r="T26" s="105"/>
      <c r="U26" s="108"/>
      <c r="V26" s="129"/>
    </row>
    <row r="27" spans="1:22" s="41" customFormat="1" ht="15" customHeight="1" x14ac:dyDescent="0.25">
      <c r="A27" s="99"/>
      <c r="B27" s="120"/>
      <c r="C27" s="123"/>
      <c r="D27" s="114"/>
      <c r="E27" s="126"/>
      <c r="F27" s="123"/>
      <c r="G27" s="111"/>
      <c r="H27" s="114"/>
      <c r="I27" s="117"/>
      <c r="J27" s="117"/>
      <c r="K27" s="117"/>
      <c r="L27" s="42">
        <v>4</v>
      </c>
      <c r="M27" s="70">
        <f>O26+$T$10</f>
        <v>0.58391203703703698</v>
      </c>
      <c r="N27" s="93">
        <v>0.64624999999999999</v>
      </c>
      <c r="O27" s="70">
        <v>0.65196759259259263</v>
      </c>
      <c r="P27" s="70">
        <f t="shared" si="2"/>
        <v>5.7175925925926352E-3</v>
      </c>
      <c r="Q27" s="66">
        <f>O27-M27</f>
        <v>6.8055555555555647E-2</v>
      </c>
      <c r="R27" s="76">
        <f>$N$11/Q27/24</f>
        <v>12.244897959183659</v>
      </c>
      <c r="S27" s="102"/>
      <c r="T27" s="105"/>
      <c r="U27" s="108"/>
      <c r="V27" s="129"/>
    </row>
    <row r="28" spans="1:22" s="41" customFormat="1" ht="15" customHeight="1" thickBot="1" x14ac:dyDescent="0.3">
      <c r="A28" s="100"/>
      <c r="B28" s="121"/>
      <c r="C28" s="124"/>
      <c r="D28" s="115"/>
      <c r="E28" s="127"/>
      <c r="F28" s="124"/>
      <c r="G28" s="112"/>
      <c r="H28" s="115"/>
      <c r="I28" s="118"/>
      <c r="J28" s="118"/>
      <c r="K28" s="118"/>
      <c r="L28" s="43">
        <v>5</v>
      </c>
      <c r="M28" s="71"/>
      <c r="N28" s="94"/>
      <c r="O28" s="71"/>
      <c r="P28" s="71"/>
      <c r="Q28" s="67"/>
      <c r="R28" s="77"/>
      <c r="S28" s="103"/>
      <c r="T28" s="106"/>
      <c r="U28" s="109"/>
      <c r="V28" s="130"/>
    </row>
    <row r="29" spans="1:22" s="41" customFormat="1" ht="15" customHeight="1" x14ac:dyDescent="0.25">
      <c r="A29" s="98"/>
      <c r="B29" s="119">
        <v>28</v>
      </c>
      <c r="C29" s="122" t="s">
        <v>81</v>
      </c>
      <c r="D29" s="113" t="s">
        <v>2</v>
      </c>
      <c r="E29" s="125">
        <v>10104410</v>
      </c>
      <c r="F29" s="122" t="s">
        <v>82</v>
      </c>
      <c r="G29" s="110" t="s">
        <v>68</v>
      </c>
      <c r="H29" s="113" t="s">
        <v>54</v>
      </c>
      <c r="I29" s="116" t="s">
        <v>50</v>
      </c>
      <c r="J29" s="116" t="s">
        <v>2</v>
      </c>
      <c r="K29" s="116" t="s">
        <v>48</v>
      </c>
      <c r="L29" s="40">
        <v>1</v>
      </c>
      <c r="M29" s="73">
        <v>0.29166666666666669</v>
      </c>
      <c r="N29" s="92">
        <v>0.36511574074074077</v>
      </c>
      <c r="O29" s="64">
        <v>0.36615740740740743</v>
      </c>
      <c r="P29" s="64">
        <f>O29-N29</f>
        <v>1.041666666666663E-3</v>
      </c>
      <c r="Q29" s="65">
        <f>O29-M29</f>
        <v>7.4490740740740746E-2</v>
      </c>
      <c r="R29" s="75">
        <f>$N$8/Q29/24</f>
        <v>16.780609073958981</v>
      </c>
      <c r="S29" s="101" t="s">
        <v>76</v>
      </c>
      <c r="T29" s="104"/>
      <c r="U29" s="107"/>
      <c r="V29" s="128"/>
    </row>
    <row r="30" spans="1:22" s="41" customFormat="1" ht="15" customHeight="1" x14ac:dyDescent="0.25">
      <c r="A30" s="99"/>
      <c r="B30" s="120"/>
      <c r="C30" s="123"/>
      <c r="D30" s="114"/>
      <c r="E30" s="126"/>
      <c r="F30" s="123"/>
      <c r="G30" s="111"/>
      <c r="H30" s="114"/>
      <c r="I30" s="117"/>
      <c r="J30" s="117"/>
      <c r="K30" s="117"/>
      <c r="L30" s="42">
        <v>2</v>
      </c>
      <c r="M30" s="70">
        <f>O29+$T$8</f>
        <v>0.38699074074074075</v>
      </c>
      <c r="N30" s="93">
        <v>0.4642013888888889</v>
      </c>
      <c r="O30" s="70">
        <v>0.46528935185185188</v>
      </c>
      <c r="P30" s="70">
        <f>O30-N30</f>
        <v>1.087962962962985E-3</v>
      </c>
      <c r="Q30" s="66">
        <f>O30-M30</f>
        <v>7.8298611111111138E-2</v>
      </c>
      <c r="R30" s="76">
        <f>$N$9/Q30/24</f>
        <v>15.964523281596447</v>
      </c>
      <c r="S30" s="102"/>
      <c r="T30" s="105"/>
      <c r="U30" s="108"/>
      <c r="V30" s="129"/>
    </row>
    <row r="31" spans="1:22" s="41" customFormat="1" ht="15" customHeight="1" x14ac:dyDescent="0.25">
      <c r="A31" s="99"/>
      <c r="B31" s="120"/>
      <c r="C31" s="123"/>
      <c r="D31" s="114"/>
      <c r="E31" s="126"/>
      <c r="F31" s="123"/>
      <c r="G31" s="111"/>
      <c r="H31" s="114"/>
      <c r="I31" s="117"/>
      <c r="J31" s="117"/>
      <c r="K31" s="117"/>
      <c r="L31" s="42">
        <v>3</v>
      </c>
      <c r="M31" s="70"/>
      <c r="N31" s="93"/>
      <c r="O31" s="70"/>
      <c r="P31" s="70"/>
      <c r="Q31" s="66"/>
      <c r="R31" s="76"/>
      <c r="S31" s="102"/>
      <c r="T31" s="105"/>
      <c r="U31" s="108"/>
      <c r="V31" s="129"/>
    </row>
    <row r="32" spans="1:22" s="41" customFormat="1" ht="15" customHeight="1" x14ac:dyDescent="0.25">
      <c r="A32" s="99"/>
      <c r="B32" s="120"/>
      <c r="C32" s="123"/>
      <c r="D32" s="114"/>
      <c r="E32" s="126"/>
      <c r="F32" s="123"/>
      <c r="G32" s="111"/>
      <c r="H32" s="114"/>
      <c r="I32" s="117"/>
      <c r="J32" s="117"/>
      <c r="K32" s="117"/>
      <c r="L32" s="42">
        <v>4</v>
      </c>
      <c r="M32" s="70"/>
      <c r="N32" s="93"/>
      <c r="O32" s="70"/>
      <c r="P32" s="70"/>
      <c r="Q32" s="66"/>
      <c r="R32" s="76"/>
      <c r="S32" s="102"/>
      <c r="T32" s="105"/>
      <c r="U32" s="108"/>
      <c r="V32" s="129"/>
    </row>
    <row r="33" spans="1:22" s="41" customFormat="1" ht="15" customHeight="1" thickBot="1" x14ac:dyDescent="0.3">
      <c r="A33" s="100"/>
      <c r="B33" s="121"/>
      <c r="C33" s="124"/>
      <c r="D33" s="115"/>
      <c r="E33" s="127"/>
      <c r="F33" s="124"/>
      <c r="G33" s="112"/>
      <c r="H33" s="115"/>
      <c r="I33" s="118"/>
      <c r="J33" s="118"/>
      <c r="K33" s="118"/>
      <c r="L33" s="43">
        <v>5</v>
      </c>
      <c r="M33" s="71"/>
      <c r="N33" s="94"/>
      <c r="O33" s="71"/>
      <c r="P33" s="71"/>
      <c r="Q33" s="67"/>
      <c r="R33" s="77"/>
      <c r="S33" s="103"/>
      <c r="T33" s="106"/>
      <c r="U33" s="109"/>
      <c r="V33" s="130"/>
    </row>
    <row r="35" spans="1:22" ht="12.75" customHeight="1" x14ac:dyDescent="0.25">
      <c r="S35" s="91"/>
      <c r="T35" s="91"/>
    </row>
    <row r="36" spans="1:22" ht="21.75" customHeight="1" x14ac:dyDescent="0.25">
      <c r="C36" s="57" t="s">
        <v>123</v>
      </c>
      <c r="S36" s="91"/>
      <c r="T36" s="91"/>
    </row>
  </sheetData>
  <sheetProtection formatCells="0" formatColumns="0" formatRows="0" insertColumns="0" insertRows="0" insertHyperlinks="0" deleteColumns="0" deleteRows="0" sort="0" autoFilter="0" pivotTables="0"/>
  <mergeCells count="80">
    <mergeCell ref="S14:S18"/>
    <mergeCell ref="T14:T18"/>
    <mergeCell ref="U14:U18"/>
    <mergeCell ref="V14:V18"/>
    <mergeCell ref="A14:A18"/>
    <mergeCell ref="B14:B18"/>
    <mergeCell ref="C14:C18"/>
    <mergeCell ref="D14:D18"/>
    <mergeCell ref="E14:E18"/>
    <mergeCell ref="F14:F18"/>
    <mergeCell ref="G14:G18"/>
    <mergeCell ref="H14:H18"/>
    <mergeCell ref="I14:I18"/>
    <mergeCell ref="A3:V3"/>
    <mergeCell ref="A4:V4"/>
    <mergeCell ref="A5:V5"/>
    <mergeCell ref="A6:V6"/>
    <mergeCell ref="U8:U13"/>
    <mergeCell ref="V8:V13"/>
    <mergeCell ref="P9:Q9"/>
    <mergeCell ref="G8:G13"/>
    <mergeCell ref="A8:A13"/>
    <mergeCell ref="B8:B13"/>
    <mergeCell ref="F8:F13"/>
    <mergeCell ref="C8:C13"/>
    <mergeCell ref="D8:D13"/>
    <mergeCell ref="E8:E13"/>
    <mergeCell ref="L8:L13"/>
    <mergeCell ref="P8:Q8"/>
    <mergeCell ref="K24:K28"/>
    <mergeCell ref="F24:F28"/>
    <mergeCell ref="G24:G28"/>
    <mergeCell ref="H24:H28"/>
    <mergeCell ref="I24:I28"/>
    <mergeCell ref="J24:J28"/>
    <mergeCell ref="J14:J18"/>
    <mergeCell ref="K14:K18"/>
    <mergeCell ref="J8:J13"/>
    <mergeCell ref="K8:K13"/>
    <mergeCell ref="H8:H13"/>
    <mergeCell ref="I8:I13"/>
    <mergeCell ref="A24:A28"/>
    <mergeCell ref="B24:B28"/>
    <mergeCell ref="C24:C28"/>
    <mergeCell ref="D24:D28"/>
    <mergeCell ref="E24:E28"/>
    <mergeCell ref="V19:V23"/>
    <mergeCell ref="S24:S28"/>
    <mergeCell ref="T24:T28"/>
    <mergeCell ref="U24:U28"/>
    <mergeCell ref="V24:V28"/>
    <mergeCell ref="S19:S23"/>
    <mergeCell ref="T19:T23"/>
    <mergeCell ref="V29:V33"/>
    <mergeCell ref="B29:B33"/>
    <mergeCell ref="C29:C33"/>
    <mergeCell ref="D29:D33"/>
    <mergeCell ref="E29:E33"/>
    <mergeCell ref="F29:F33"/>
    <mergeCell ref="G29:G33"/>
    <mergeCell ref="H29:H33"/>
    <mergeCell ref="I29:I33"/>
    <mergeCell ref="J29:J33"/>
    <mergeCell ref="K29:K33"/>
    <mergeCell ref="A29:A33"/>
    <mergeCell ref="S29:S33"/>
    <mergeCell ref="T29:T33"/>
    <mergeCell ref="U29:U33"/>
    <mergeCell ref="G19:G23"/>
    <mergeCell ref="H19:H23"/>
    <mergeCell ref="I19:I23"/>
    <mergeCell ref="J19:J23"/>
    <mergeCell ref="K19:K23"/>
    <mergeCell ref="B19:B23"/>
    <mergeCell ref="C19:C23"/>
    <mergeCell ref="D19:D23"/>
    <mergeCell ref="E19:E23"/>
    <mergeCell ref="F19:F23"/>
    <mergeCell ref="U19:U23"/>
    <mergeCell ref="A19:A23"/>
  </mergeCells>
  <phoneticPr fontId="0" type="noConversion"/>
  <conditionalFormatting sqref="P29:P32 P24:P27 P19:P22 P14:P17">
    <cfRule type="cellIs" dxfId="7" priority="21" stopIfTrue="1" operator="greaterThan">
      <formula>0.0138888888888889</formula>
    </cfRule>
  </conditionalFormatting>
  <conditionalFormatting sqref="P14:P33">
    <cfRule type="cellIs" dxfId="6" priority="20" stopIfTrue="1" operator="greaterThan">
      <formula>0.0208333333333333</formula>
    </cfRule>
  </conditionalFormatting>
  <printOptions horizontalCentered="1"/>
  <pageMargins left="0.23622047244094491" right="0.23622047244094491" top="0" bottom="0" header="0" footer="0"/>
  <pageSetup paperSize="9" scale="68" fitToHeight="0" orientation="landscape" r:id="rId1"/>
  <headerFooter alignWithMargins="0">
    <oddFooter>&amp;R&amp;P из &amp;N</oddFooter>
  </headerFooter>
  <rowBreaks count="1" manualBreakCount="1">
    <brk id="37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23"/>
  <sheetViews>
    <sheetView topLeftCell="A2" zoomScale="90" zoomScaleNormal="90" zoomScaleSheetLayoutView="70" workbookViewId="0">
      <selection activeCell="V14" sqref="V14:V18"/>
    </sheetView>
  </sheetViews>
  <sheetFormatPr defaultRowHeight="12.75" outlineLevelCol="1" x14ac:dyDescent="0.25"/>
  <cols>
    <col min="1" max="1" width="4.7109375" style="11" customWidth="1"/>
    <col min="2" max="2" width="6" style="11" customWidth="1"/>
    <col min="3" max="3" width="21.28515625" style="11" customWidth="1"/>
    <col min="4" max="4" width="7.85546875" style="11" customWidth="1"/>
    <col min="5" max="5" width="10.5703125" style="11" customWidth="1"/>
    <col min="6" max="6" width="16.140625" style="11" customWidth="1"/>
    <col min="7" max="7" width="10.42578125" style="11" customWidth="1"/>
    <col min="8" max="8" width="16.5703125" style="11" customWidth="1"/>
    <col min="9" max="9" width="6.28515625" style="11" customWidth="1"/>
    <col min="10" max="10" width="7.7109375" style="11" customWidth="1"/>
    <col min="11" max="11" width="17.140625" style="11" customWidth="1"/>
    <col min="12" max="12" width="5.140625" style="11" customWidth="1"/>
    <col min="13" max="13" width="9.7109375" style="11" customWidth="1"/>
    <col min="14" max="14" width="10.7109375" style="11" customWidth="1"/>
    <col min="15" max="16" width="9.7109375" style="11" customWidth="1"/>
    <col min="17" max="17" width="10.85546875" style="11" customWidth="1"/>
    <col min="18" max="19" width="9.7109375" style="11" customWidth="1"/>
    <col min="20" max="20" width="11.140625" style="11" customWidth="1"/>
    <col min="21" max="21" width="4.28515625" style="11" hidden="1" customWidth="1" outlineLevel="1"/>
    <col min="22" max="22" width="6.7109375" style="11" customWidth="1" collapsed="1"/>
    <col min="23" max="16384" width="9.140625" style="11"/>
  </cols>
  <sheetData>
    <row r="1" spans="1:41" s="69" customFormat="1" hidden="1" x14ac:dyDescent="0.25">
      <c r="A1" s="68" t="s">
        <v>1</v>
      </c>
      <c r="B1" s="68"/>
      <c r="C1" s="68"/>
      <c r="D1" s="68" t="s">
        <v>5</v>
      </c>
      <c r="E1" s="68"/>
      <c r="F1" s="68"/>
      <c r="G1" s="68" t="s">
        <v>6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 t="s">
        <v>7</v>
      </c>
      <c r="S1" s="68" t="s">
        <v>8</v>
      </c>
      <c r="T1" s="68" t="s">
        <v>9</v>
      </c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s="2" customFormat="1" ht="50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1" ht="30" customHeight="1" x14ac:dyDescent="0.25">
      <c r="A3" s="138" t="s">
        <v>41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0"/>
    </row>
    <row r="4" spans="1:41" s="13" customFormat="1" ht="15.95" customHeight="1" x14ac:dyDescent="0.25">
      <c r="A4" s="139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2"/>
    </row>
    <row r="5" spans="1:41" s="15" customFormat="1" ht="15.95" customHeight="1" x14ac:dyDescent="0.25">
      <c r="A5" s="140" t="s">
        <v>11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"/>
    </row>
    <row r="6" spans="1:41" s="3" customFormat="1" ht="20.25" customHeight="1" x14ac:dyDescent="0.25">
      <c r="A6" s="141" t="s">
        <v>74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6"/>
    </row>
    <row r="7" spans="1:41" s="7" customFormat="1" ht="15" customHeight="1" thickBot="1" x14ac:dyDescent="0.25">
      <c r="A7" s="9" t="s">
        <v>128</v>
      </c>
      <c r="B7" s="4"/>
      <c r="C7" s="5"/>
      <c r="D7" s="5"/>
      <c r="E7" s="5"/>
      <c r="F7" s="5"/>
      <c r="G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7" t="s">
        <v>122</v>
      </c>
    </row>
    <row r="8" spans="1:41" s="23" customFormat="1" ht="15" customHeight="1" x14ac:dyDescent="0.25">
      <c r="A8" s="149" t="s">
        <v>12</v>
      </c>
      <c r="B8" s="131" t="s">
        <v>13</v>
      </c>
      <c r="C8" s="134" t="s">
        <v>14</v>
      </c>
      <c r="D8" s="131" t="s">
        <v>15</v>
      </c>
      <c r="E8" s="134" t="s">
        <v>16</v>
      </c>
      <c r="F8" s="134" t="s">
        <v>17</v>
      </c>
      <c r="G8" s="134" t="s">
        <v>18</v>
      </c>
      <c r="H8" s="134" t="s">
        <v>43</v>
      </c>
      <c r="I8" s="131" t="s">
        <v>20</v>
      </c>
      <c r="J8" s="131" t="s">
        <v>21</v>
      </c>
      <c r="K8" s="131" t="s">
        <v>22</v>
      </c>
      <c r="L8" s="131" t="s">
        <v>23</v>
      </c>
      <c r="M8" s="18" t="s">
        <v>24</v>
      </c>
      <c r="N8" s="19">
        <v>30</v>
      </c>
      <c r="O8" s="20" t="s">
        <v>25</v>
      </c>
      <c r="P8" s="137" t="s">
        <v>26</v>
      </c>
      <c r="Q8" s="137"/>
      <c r="R8" s="20">
        <v>1</v>
      </c>
      <c r="S8" s="21" t="s">
        <v>27</v>
      </c>
      <c r="T8" s="22">
        <v>2.0833333333333332E-2</v>
      </c>
      <c r="U8" s="142" t="s">
        <v>28</v>
      </c>
      <c r="V8" s="145" t="s">
        <v>29</v>
      </c>
    </row>
    <row r="9" spans="1:41" s="23" customFormat="1" ht="15" customHeight="1" x14ac:dyDescent="0.25">
      <c r="A9" s="150"/>
      <c r="B9" s="132"/>
      <c r="C9" s="135"/>
      <c r="D9" s="132"/>
      <c r="E9" s="135"/>
      <c r="F9" s="135"/>
      <c r="G9" s="135"/>
      <c r="H9" s="135"/>
      <c r="I9" s="132"/>
      <c r="J9" s="132"/>
      <c r="K9" s="132"/>
      <c r="L9" s="132"/>
      <c r="M9" s="24" t="s">
        <v>30</v>
      </c>
      <c r="N9" s="25">
        <v>30</v>
      </c>
      <c r="O9" s="26" t="s">
        <v>25</v>
      </c>
      <c r="P9" s="148" t="s">
        <v>31</v>
      </c>
      <c r="Q9" s="148"/>
      <c r="R9" s="26">
        <v>2</v>
      </c>
      <c r="S9" s="27" t="s">
        <v>27</v>
      </c>
      <c r="T9" s="28">
        <v>2.0833333333333332E-2</v>
      </c>
      <c r="U9" s="143"/>
      <c r="V9" s="146"/>
    </row>
    <row r="10" spans="1:41" s="23" customFormat="1" ht="15" customHeight="1" x14ac:dyDescent="0.25">
      <c r="A10" s="150"/>
      <c r="B10" s="132"/>
      <c r="C10" s="135"/>
      <c r="D10" s="132"/>
      <c r="E10" s="135"/>
      <c r="F10" s="135"/>
      <c r="G10" s="135"/>
      <c r="H10" s="135"/>
      <c r="I10" s="132"/>
      <c r="J10" s="132"/>
      <c r="K10" s="132"/>
      <c r="L10" s="132"/>
      <c r="M10" s="24" t="s">
        <v>32</v>
      </c>
      <c r="N10" s="25">
        <v>20</v>
      </c>
      <c r="O10" s="26" t="s">
        <v>25</v>
      </c>
      <c r="P10" s="78"/>
      <c r="Q10" s="78"/>
      <c r="R10" s="26">
        <v>3</v>
      </c>
      <c r="S10" s="27" t="s">
        <v>27</v>
      </c>
      <c r="T10" s="28">
        <v>2.7777777777777776E-2</v>
      </c>
      <c r="U10" s="143"/>
      <c r="V10" s="146"/>
    </row>
    <row r="11" spans="1:41" s="23" customFormat="1" ht="15" customHeight="1" x14ac:dyDescent="0.25">
      <c r="A11" s="150"/>
      <c r="B11" s="132"/>
      <c r="C11" s="135"/>
      <c r="D11" s="132"/>
      <c r="E11" s="135"/>
      <c r="F11" s="135"/>
      <c r="G11" s="135"/>
      <c r="H11" s="135"/>
      <c r="I11" s="132"/>
      <c r="J11" s="132"/>
      <c r="K11" s="132"/>
      <c r="L11" s="132"/>
      <c r="M11" s="24" t="s">
        <v>42</v>
      </c>
      <c r="N11" s="25">
        <v>20</v>
      </c>
      <c r="O11" s="26" t="s">
        <v>25</v>
      </c>
      <c r="P11" s="78"/>
      <c r="Q11" s="78"/>
      <c r="R11" s="26">
        <v>4</v>
      </c>
      <c r="S11" s="27" t="s">
        <v>27</v>
      </c>
      <c r="T11" s="28">
        <v>3.4722222222222224E-2</v>
      </c>
      <c r="U11" s="143"/>
      <c r="V11" s="146"/>
    </row>
    <row r="12" spans="1:41" s="23" customFormat="1" ht="15" customHeight="1" x14ac:dyDescent="0.25">
      <c r="A12" s="150"/>
      <c r="B12" s="132"/>
      <c r="C12" s="135"/>
      <c r="D12" s="132"/>
      <c r="E12" s="135"/>
      <c r="F12" s="135"/>
      <c r="G12" s="135"/>
      <c r="H12" s="135"/>
      <c r="I12" s="132"/>
      <c r="J12" s="132"/>
      <c r="K12" s="132"/>
      <c r="L12" s="132"/>
      <c r="M12" s="29" t="s">
        <v>44</v>
      </c>
      <c r="N12" s="30">
        <v>20</v>
      </c>
      <c r="O12" s="31" t="s">
        <v>25</v>
      </c>
      <c r="P12" s="32"/>
      <c r="Q12" s="32"/>
      <c r="R12" s="31"/>
      <c r="S12" s="33"/>
      <c r="T12" s="58"/>
      <c r="U12" s="143"/>
      <c r="V12" s="146"/>
    </row>
    <row r="13" spans="1:41" s="23" customFormat="1" ht="48.75" customHeight="1" thickBot="1" x14ac:dyDescent="0.3">
      <c r="A13" s="151"/>
      <c r="B13" s="133"/>
      <c r="C13" s="136"/>
      <c r="D13" s="133"/>
      <c r="E13" s="136"/>
      <c r="F13" s="136"/>
      <c r="G13" s="136"/>
      <c r="H13" s="136"/>
      <c r="I13" s="133"/>
      <c r="J13" s="133"/>
      <c r="K13" s="133"/>
      <c r="L13" s="133"/>
      <c r="M13" s="59" t="s">
        <v>33</v>
      </c>
      <c r="N13" s="60" t="s">
        <v>34</v>
      </c>
      <c r="O13" s="61" t="s">
        <v>35</v>
      </c>
      <c r="P13" s="61" t="s">
        <v>36</v>
      </c>
      <c r="Q13" s="61" t="s">
        <v>37</v>
      </c>
      <c r="R13" s="62" t="s">
        <v>38</v>
      </c>
      <c r="S13" s="62" t="s">
        <v>39</v>
      </c>
      <c r="T13" s="63" t="s">
        <v>40</v>
      </c>
      <c r="U13" s="144"/>
      <c r="V13" s="147"/>
    </row>
    <row r="14" spans="1:41" s="41" customFormat="1" ht="15" customHeight="1" x14ac:dyDescent="0.25">
      <c r="A14" s="98">
        <v>1</v>
      </c>
      <c r="B14" s="119">
        <v>29</v>
      </c>
      <c r="C14" s="122" t="s">
        <v>69</v>
      </c>
      <c r="D14" s="113" t="s">
        <v>2</v>
      </c>
      <c r="E14" s="125">
        <v>10153300</v>
      </c>
      <c r="F14" s="122" t="s">
        <v>83</v>
      </c>
      <c r="G14" s="110" t="s">
        <v>45</v>
      </c>
      <c r="H14" s="113" t="s">
        <v>46</v>
      </c>
      <c r="I14" s="116" t="s">
        <v>47</v>
      </c>
      <c r="J14" s="116" t="s">
        <v>2</v>
      </c>
      <c r="K14" s="116" t="s">
        <v>85</v>
      </c>
      <c r="L14" s="40">
        <v>1</v>
      </c>
      <c r="M14" s="72">
        <v>0.29166666666666669</v>
      </c>
      <c r="N14" s="92">
        <v>0.36535879629629631</v>
      </c>
      <c r="O14" s="64">
        <v>0.36874999999999997</v>
      </c>
      <c r="P14" s="64">
        <f t="shared" ref="P14:P18" si="0">O14-N14</f>
        <v>3.3912037037036602E-3</v>
      </c>
      <c r="Q14" s="65">
        <f>O14-M14</f>
        <v>7.7083333333333282E-2</v>
      </c>
      <c r="R14" s="75">
        <f>$N$8/Q14/24</f>
        <v>16.216216216216228</v>
      </c>
      <c r="S14" s="101">
        <f>SUM($N$8:$N$12)/T14/24</f>
        <v>14.145846294901601</v>
      </c>
      <c r="T14" s="104">
        <f>SUM(Q14:Q18)</f>
        <v>0.3534606481481482</v>
      </c>
      <c r="U14" s="107"/>
      <c r="V14" s="128"/>
    </row>
    <row r="15" spans="1:41" s="41" customFormat="1" ht="15" customHeight="1" x14ac:dyDescent="0.25">
      <c r="A15" s="99"/>
      <c r="B15" s="120"/>
      <c r="C15" s="123"/>
      <c r="D15" s="114"/>
      <c r="E15" s="126"/>
      <c r="F15" s="123"/>
      <c r="G15" s="111"/>
      <c r="H15" s="114"/>
      <c r="I15" s="117"/>
      <c r="J15" s="117"/>
      <c r="K15" s="117"/>
      <c r="L15" s="42">
        <v>2</v>
      </c>
      <c r="M15" s="70">
        <f>O14+$T$8</f>
        <v>0.38958333333333328</v>
      </c>
      <c r="N15" s="93">
        <v>0.47060185185185183</v>
      </c>
      <c r="O15" s="70">
        <v>0.47812499999999997</v>
      </c>
      <c r="P15" s="70">
        <f t="shared" si="0"/>
        <v>7.5231481481481399E-3</v>
      </c>
      <c r="Q15" s="66">
        <f>O15-M15</f>
        <v>8.8541666666666685E-2</v>
      </c>
      <c r="R15" s="76">
        <f>$N$9/Q15/24</f>
        <v>14.117647058823527</v>
      </c>
      <c r="S15" s="102"/>
      <c r="T15" s="105"/>
      <c r="U15" s="108"/>
      <c r="V15" s="129"/>
    </row>
    <row r="16" spans="1:41" s="41" customFormat="1" ht="15" customHeight="1" x14ac:dyDescent="0.25">
      <c r="A16" s="99"/>
      <c r="B16" s="120"/>
      <c r="C16" s="123"/>
      <c r="D16" s="114"/>
      <c r="E16" s="126"/>
      <c r="F16" s="123"/>
      <c r="G16" s="111"/>
      <c r="H16" s="114"/>
      <c r="I16" s="117"/>
      <c r="J16" s="117"/>
      <c r="K16" s="117"/>
      <c r="L16" s="42">
        <v>3</v>
      </c>
      <c r="M16" s="70">
        <f>O15+$T$9</f>
        <v>0.49895833333333328</v>
      </c>
      <c r="N16" s="93">
        <v>0.57106481481481486</v>
      </c>
      <c r="O16" s="70">
        <v>0.57491898148148146</v>
      </c>
      <c r="P16" s="70">
        <f t="shared" si="0"/>
        <v>3.854166666666603E-3</v>
      </c>
      <c r="Q16" s="66">
        <f>O16-M16</f>
        <v>7.596064814814818E-2</v>
      </c>
      <c r="R16" s="76">
        <f>$N$10/Q16/24</f>
        <v>10.970592716745386</v>
      </c>
      <c r="S16" s="102"/>
      <c r="T16" s="105"/>
      <c r="U16" s="108"/>
      <c r="V16" s="129"/>
    </row>
    <row r="17" spans="1:22" s="41" customFormat="1" ht="15" customHeight="1" x14ac:dyDescent="0.25">
      <c r="A17" s="99"/>
      <c r="B17" s="120"/>
      <c r="C17" s="123"/>
      <c r="D17" s="114"/>
      <c r="E17" s="126"/>
      <c r="F17" s="123"/>
      <c r="G17" s="111"/>
      <c r="H17" s="114"/>
      <c r="I17" s="117"/>
      <c r="J17" s="117"/>
      <c r="K17" s="117"/>
      <c r="L17" s="42">
        <v>4</v>
      </c>
      <c r="M17" s="70">
        <f>O16+$T$10</f>
        <v>0.60269675925925925</v>
      </c>
      <c r="N17" s="93">
        <v>0.67013888888888884</v>
      </c>
      <c r="O17" s="70">
        <v>0.67321759259259262</v>
      </c>
      <c r="P17" s="70">
        <f t="shared" si="0"/>
        <v>3.0787037037037779E-3</v>
      </c>
      <c r="Q17" s="66">
        <f>O17-M17</f>
        <v>7.0520833333333366E-2</v>
      </c>
      <c r="R17" s="76">
        <f>$N$11/Q17/24</f>
        <v>11.816838995568681</v>
      </c>
      <c r="S17" s="102"/>
      <c r="T17" s="105"/>
      <c r="U17" s="108"/>
      <c r="V17" s="129"/>
    </row>
    <row r="18" spans="1:22" s="41" customFormat="1" ht="15" customHeight="1" thickBot="1" x14ac:dyDescent="0.3">
      <c r="A18" s="100"/>
      <c r="B18" s="121"/>
      <c r="C18" s="124"/>
      <c r="D18" s="115"/>
      <c r="E18" s="127"/>
      <c r="F18" s="124"/>
      <c r="G18" s="112"/>
      <c r="H18" s="115"/>
      <c r="I18" s="118"/>
      <c r="J18" s="118"/>
      <c r="K18" s="118"/>
      <c r="L18" s="43">
        <v>5</v>
      </c>
      <c r="M18" s="71">
        <f>O17+$T$11</f>
        <v>0.70793981481481483</v>
      </c>
      <c r="N18" s="94">
        <v>0.74929398148148152</v>
      </c>
      <c r="O18" s="71">
        <v>0.75370370370370365</v>
      </c>
      <c r="P18" s="71">
        <f t="shared" si="0"/>
        <v>4.4097222222221344E-3</v>
      </c>
      <c r="Q18" s="67">
        <f>N18-M18</f>
        <v>4.1354166666666692E-2</v>
      </c>
      <c r="R18" s="77">
        <f>$N$12/Q18/24</f>
        <v>20.151133501259434</v>
      </c>
      <c r="S18" s="103"/>
      <c r="T18" s="106"/>
      <c r="U18" s="109"/>
      <c r="V18" s="130"/>
    </row>
    <row r="19" spans="1:22" s="41" customFormat="1" ht="15" customHeight="1" x14ac:dyDescent="0.25">
      <c r="A19" s="79"/>
      <c r="B19" s="80"/>
      <c r="C19" s="81"/>
      <c r="D19" s="82"/>
      <c r="E19" s="83"/>
      <c r="F19" s="81"/>
      <c r="G19" s="84"/>
      <c r="H19" s="82"/>
      <c r="I19" s="85"/>
      <c r="J19" s="85"/>
      <c r="K19" s="85"/>
      <c r="L19" s="50"/>
      <c r="M19" s="86"/>
      <c r="N19" s="87"/>
      <c r="O19" s="86"/>
      <c r="P19" s="86"/>
      <c r="Q19" s="88"/>
      <c r="R19" s="89"/>
      <c r="S19" s="89"/>
      <c r="T19" s="90"/>
      <c r="U19" s="90"/>
      <c r="V19" s="56"/>
    </row>
    <row r="20" spans="1:22" s="41" customFormat="1" ht="15" customHeight="1" x14ac:dyDescent="0.25">
      <c r="A20" s="79"/>
      <c r="B20" s="80"/>
      <c r="C20" s="81"/>
      <c r="D20" s="82"/>
      <c r="E20" s="83"/>
      <c r="F20" s="81"/>
      <c r="G20" s="84"/>
      <c r="H20" s="82"/>
      <c r="I20" s="85"/>
      <c r="J20" s="85"/>
      <c r="K20" s="85"/>
      <c r="L20" s="50"/>
      <c r="M20" s="86"/>
      <c r="N20" s="87"/>
      <c r="O20" s="86"/>
      <c r="P20" s="86"/>
      <c r="Q20" s="88"/>
      <c r="R20" s="89"/>
      <c r="S20" s="89"/>
      <c r="T20" s="90"/>
      <c r="U20" s="90"/>
      <c r="V20" s="56"/>
    </row>
    <row r="21" spans="1:22" s="41" customFormat="1" ht="15" customHeight="1" x14ac:dyDescent="0.25">
      <c r="A21" s="79"/>
      <c r="B21" s="80"/>
      <c r="C21" s="81"/>
      <c r="D21" s="82"/>
      <c r="E21" s="83"/>
      <c r="F21" s="81"/>
      <c r="G21" s="84"/>
      <c r="H21" s="82"/>
      <c r="I21" s="85"/>
      <c r="J21" s="85"/>
      <c r="K21" s="85"/>
      <c r="L21" s="50"/>
      <c r="M21" s="86"/>
      <c r="N21" s="87"/>
      <c r="O21" s="86"/>
      <c r="P21" s="86"/>
      <c r="Q21" s="88"/>
      <c r="R21" s="89"/>
      <c r="S21" s="89"/>
      <c r="T21" s="90"/>
      <c r="U21" s="90"/>
      <c r="V21" s="56"/>
    </row>
    <row r="22" spans="1:22" ht="12.75" customHeight="1" x14ac:dyDescent="0.25">
      <c r="T22" s="91"/>
      <c r="U22" s="91"/>
    </row>
    <row r="23" spans="1:22" ht="21.75" customHeight="1" x14ac:dyDescent="0.25">
      <c r="C23" s="57" t="s">
        <v>123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A3:V3"/>
    <mergeCell ref="A4:V4"/>
    <mergeCell ref="A5:V5"/>
    <mergeCell ref="A6:V6"/>
    <mergeCell ref="A8:A13"/>
    <mergeCell ref="B8:B13"/>
    <mergeCell ref="C8:C13"/>
    <mergeCell ref="D8:D13"/>
    <mergeCell ref="E8:E13"/>
    <mergeCell ref="F8:F13"/>
    <mergeCell ref="P8:Q8"/>
    <mergeCell ref="U8:U13"/>
    <mergeCell ref="V8:V13"/>
    <mergeCell ref="P9:Q9"/>
    <mergeCell ref="G8:G13"/>
    <mergeCell ref="H8:H13"/>
    <mergeCell ref="I8:I13"/>
    <mergeCell ref="J8:J13"/>
    <mergeCell ref="K8:K13"/>
    <mergeCell ref="L8:L13"/>
    <mergeCell ref="S14:S18"/>
    <mergeCell ref="T14:T18"/>
    <mergeCell ref="J14:J18"/>
    <mergeCell ref="K14:K18"/>
    <mergeCell ref="U14:U18"/>
    <mergeCell ref="V14:V18"/>
    <mergeCell ref="A14:A18"/>
    <mergeCell ref="H14:H18"/>
    <mergeCell ref="I14:I18"/>
    <mergeCell ref="B14:B18"/>
    <mergeCell ref="C14:C18"/>
    <mergeCell ref="D14:D18"/>
    <mergeCell ref="E14:E18"/>
    <mergeCell ref="F14:F18"/>
    <mergeCell ref="G14:G18"/>
  </mergeCells>
  <conditionalFormatting sqref="P14:P17">
    <cfRule type="cellIs" dxfId="5" priority="2" stopIfTrue="1" operator="greaterThan">
      <formula>0.0138888888888889</formula>
    </cfRule>
  </conditionalFormatting>
  <conditionalFormatting sqref="P14:P21">
    <cfRule type="cellIs" dxfId="4" priority="1" stopIfTrue="1" operator="greaterThan">
      <formula>0.0208333333333333</formula>
    </cfRule>
  </conditionalFormatting>
  <printOptions horizontalCentered="1"/>
  <pageMargins left="0.23622047244094491" right="0.23622047244094491" top="0" bottom="0" header="0" footer="0"/>
  <pageSetup paperSize="9" scale="65" fitToHeight="0" orientation="landscape" r:id="rId1"/>
  <headerFooter alignWithMargins="0"/>
  <rowBreaks count="1" manualBreakCount="1">
    <brk id="24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36"/>
  <sheetViews>
    <sheetView view="pageBreakPreview" topLeftCell="A5" zoomScale="80" zoomScaleNormal="80" zoomScaleSheetLayoutView="80" workbookViewId="0">
      <selection activeCell="V15" sqref="V15:V17"/>
    </sheetView>
  </sheetViews>
  <sheetFormatPr defaultRowHeight="12.75" outlineLevelCol="1" x14ac:dyDescent="0.25"/>
  <cols>
    <col min="1" max="1" width="5.140625" style="11" customWidth="1"/>
    <col min="2" max="2" width="4.7109375" style="11" customWidth="1"/>
    <col min="3" max="3" width="28.7109375" style="11" customWidth="1"/>
    <col min="4" max="4" width="8" style="11" customWidth="1"/>
    <col min="5" max="5" width="12.7109375" style="11" customWidth="1"/>
    <col min="6" max="6" width="16.140625" style="11" customWidth="1"/>
    <col min="7" max="7" width="10.140625" style="11" customWidth="1"/>
    <col min="8" max="8" width="15.85546875" style="11" customWidth="1"/>
    <col min="9" max="10" width="7.42578125" style="11" customWidth="1"/>
    <col min="11" max="11" width="17.140625" style="11" customWidth="1"/>
    <col min="12" max="12" width="4.7109375" style="11" customWidth="1"/>
    <col min="13" max="13" width="10.42578125" style="11" customWidth="1"/>
    <col min="14" max="14" width="10.7109375" style="11" customWidth="1"/>
    <col min="15" max="15" width="10.85546875" style="11" customWidth="1"/>
    <col min="16" max="16" width="9.7109375" style="11" customWidth="1"/>
    <col min="17" max="17" width="14" style="11" customWidth="1"/>
    <col min="18" max="18" width="10" style="11" customWidth="1"/>
    <col min="19" max="19" width="9.7109375" style="11" customWidth="1"/>
    <col min="20" max="20" width="10.7109375" style="11" customWidth="1"/>
    <col min="21" max="21" width="5.140625" style="11" hidden="1" customWidth="1" outlineLevel="1"/>
    <col min="22" max="22" width="6.7109375" style="11" customWidth="1" collapsed="1"/>
    <col min="23" max="16384" width="9.140625" style="11"/>
  </cols>
  <sheetData>
    <row r="1" spans="1:41" s="69" customFormat="1" hidden="1" x14ac:dyDescent="0.25">
      <c r="A1" s="68" t="s">
        <v>1</v>
      </c>
      <c r="B1" s="68"/>
      <c r="C1" s="68"/>
      <c r="D1" s="68" t="s">
        <v>5</v>
      </c>
      <c r="E1" s="68"/>
      <c r="F1" s="68"/>
      <c r="G1" s="68" t="s">
        <v>6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 t="s">
        <v>7</v>
      </c>
      <c r="S1" s="68" t="s">
        <v>8</v>
      </c>
      <c r="T1" s="68" t="s">
        <v>9</v>
      </c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s="2" customFormat="1" ht="57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1" ht="30" customHeight="1" x14ac:dyDescent="0.25">
      <c r="A3" s="181" t="s">
        <v>10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0"/>
    </row>
    <row r="4" spans="1:41" s="13" customFormat="1" ht="15.95" customHeight="1" x14ac:dyDescent="0.25">
      <c r="A4" s="139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2"/>
    </row>
    <row r="5" spans="1:41" s="15" customFormat="1" ht="15.95" customHeight="1" x14ac:dyDescent="0.25">
      <c r="A5" s="140" t="s">
        <v>11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"/>
    </row>
    <row r="6" spans="1:41" s="3" customFormat="1" ht="18.75" customHeight="1" x14ac:dyDescent="0.25">
      <c r="A6" s="141" t="s">
        <v>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6"/>
    </row>
    <row r="7" spans="1:41" s="7" customFormat="1" ht="15" customHeight="1" thickBot="1" x14ac:dyDescent="0.25">
      <c r="A7" s="9" t="s">
        <v>128</v>
      </c>
      <c r="B7" s="4"/>
      <c r="C7" s="5"/>
      <c r="D7" s="5"/>
      <c r="E7" s="5"/>
      <c r="F7" s="5"/>
      <c r="G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7" t="s">
        <v>122</v>
      </c>
    </row>
    <row r="8" spans="1:41" s="23" customFormat="1" ht="15" customHeight="1" x14ac:dyDescent="0.25">
      <c r="A8" s="149" t="s">
        <v>12</v>
      </c>
      <c r="B8" s="131" t="s">
        <v>13</v>
      </c>
      <c r="C8" s="134" t="s">
        <v>14</v>
      </c>
      <c r="D8" s="131" t="s">
        <v>15</v>
      </c>
      <c r="E8" s="134" t="s">
        <v>16</v>
      </c>
      <c r="F8" s="134" t="s">
        <v>17</v>
      </c>
      <c r="G8" s="134" t="s">
        <v>18</v>
      </c>
      <c r="H8" s="134" t="s">
        <v>19</v>
      </c>
      <c r="I8" s="131" t="s">
        <v>20</v>
      </c>
      <c r="J8" s="131" t="s">
        <v>21</v>
      </c>
      <c r="K8" s="131" t="s">
        <v>22</v>
      </c>
      <c r="L8" s="131" t="s">
        <v>23</v>
      </c>
      <c r="M8" s="18" t="s">
        <v>24</v>
      </c>
      <c r="N8" s="19">
        <v>30</v>
      </c>
      <c r="O8" s="20" t="s">
        <v>25</v>
      </c>
      <c r="P8" s="137" t="s">
        <v>26</v>
      </c>
      <c r="Q8" s="137"/>
      <c r="R8" s="20">
        <v>1</v>
      </c>
      <c r="S8" s="21" t="s">
        <v>27</v>
      </c>
      <c r="T8" s="22">
        <v>2.0833333333333332E-2</v>
      </c>
      <c r="U8" s="142" t="s">
        <v>28</v>
      </c>
      <c r="V8" s="183" t="s">
        <v>29</v>
      </c>
    </row>
    <row r="9" spans="1:41" s="23" customFormat="1" ht="15" customHeight="1" x14ac:dyDescent="0.25">
      <c r="A9" s="150"/>
      <c r="B9" s="132"/>
      <c r="C9" s="135"/>
      <c r="D9" s="132"/>
      <c r="E9" s="135"/>
      <c r="F9" s="135"/>
      <c r="G9" s="135"/>
      <c r="H9" s="135"/>
      <c r="I9" s="132"/>
      <c r="J9" s="132"/>
      <c r="K9" s="132"/>
      <c r="L9" s="132"/>
      <c r="M9" s="24" t="s">
        <v>30</v>
      </c>
      <c r="N9" s="25">
        <v>30</v>
      </c>
      <c r="O9" s="26" t="s">
        <v>25</v>
      </c>
      <c r="P9" s="148" t="s">
        <v>31</v>
      </c>
      <c r="Q9" s="148"/>
      <c r="R9" s="26">
        <v>2</v>
      </c>
      <c r="S9" s="27" t="s">
        <v>27</v>
      </c>
      <c r="T9" s="28">
        <v>2.7777777777777776E-2</v>
      </c>
      <c r="U9" s="143"/>
      <c r="V9" s="184"/>
    </row>
    <row r="10" spans="1:41" s="23" customFormat="1" ht="15" customHeight="1" x14ac:dyDescent="0.25">
      <c r="A10" s="150"/>
      <c r="B10" s="132"/>
      <c r="C10" s="135"/>
      <c r="D10" s="132"/>
      <c r="E10" s="135"/>
      <c r="F10" s="135"/>
      <c r="G10" s="135"/>
      <c r="H10" s="135"/>
      <c r="I10" s="132"/>
      <c r="J10" s="132"/>
      <c r="K10" s="132"/>
      <c r="L10" s="132"/>
      <c r="M10" s="29" t="s">
        <v>32</v>
      </c>
      <c r="N10" s="30">
        <v>20</v>
      </c>
      <c r="O10" s="31" t="s">
        <v>25</v>
      </c>
      <c r="P10" s="32"/>
      <c r="Q10" s="32"/>
      <c r="R10" s="31"/>
      <c r="S10" s="33"/>
      <c r="T10" s="34"/>
      <c r="U10" s="143"/>
      <c r="V10" s="184"/>
    </row>
    <row r="11" spans="1:41" s="23" customFormat="1" ht="48" customHeight="1" thickBot="1" x14ac:dyDescent="0.3">
      <c r="A11" s="182"/>
      <c r="B11" s="179"/>
      <c r="C11" s="180"/>
      <c r="D11" s="179"/>
      <c r="E11" s="180"/>
      <c r="F11" s="180"/>
      <c r="G11" s="180"/>
      <c r="H11" s="180"/>
      <c r="I11" s="179"/>
      <c r="J11" s="179"/>
      <c r="K11" s="179"/>
      <c r="L11" s="179"/>
      <c r="M11" s="35" t="s">
        <v>33</v>
      </c>
      <c r="N11" s="36" t="s">
        <v>34</v>
      </c>
      <c r="O11" s="37" t="s">
        <v>35</v>
      </c>
      <c r="P11" s="37" t="s">
        <v>36</v>
      </c>
      <c r="Q11" s="37" t="s">
        <v>37</v>
      </c>
      <c r="R11" s="38" t="s">
        <v>38</v>
      </c>
      <c r="S11" s="38" t="s">
        <v>39</v>
      </c>
      <c r="T11" s="39" t="s">
        <v>40</v>
      </c>
      <c r="U11" s="144"/>
      <c r="V11" s="185"/>
    </row>
    <row r="12" spans="1:41" s="41" customFormat="1" ht="19.5" customHeight="1" x14ac:dyDescent="0.25">
      <c r="A12" s="170">
        <v>1</v>
      </c>
      <c r="B12" s="158">
        <v>14</v>
      </c>
      <c r="C12" s="161" t="s">
        <v>96</v>
      </c>
      <c r="D12" s="152" t="s">
        <v>2</v>
      </c>
      <c r="E12" s="155">
        <v>10172569</v>
      </c>
      <c r="F12" s="161" t="s">
        <v>97</v>
      </c>
      <c r="G12" s="176" t="s">
        <v>98</v>
      </c>
      <c r="H12" s="152" t="s">
        <v>54</v>
      </c>
      <c r="I12" s="173" t="s">
        <v>60</v>
      </c>
      <c r="J12" s="173" t="s">
        <v>2</v>
      </c>
      <c r="K12" s="173" t="s">
        <v>99</v>
      </c>
      <c r="L12" s="40">
        <v>1</v>
      </c>
      <c r="M12" s="72">
        <v>0.3125</v>
      </c>
      <c r="N12" s="92">
        <v>0.38385416666666666</v>
      </c>
      <c r="O12" s="64">
        <v>0.38663194444444443</v>
      </c>
      <c r="P12" s="64">
        <f>O12-N12</f>
        <v>2.7777777777777679E-3</v>
      </c>
      <c r="Q12" s="65">
        <f>O12-M12</f>
        <v>7.4131944444444431E-2</v>
      </c>
      <c r="R12" s="75">
        <f>$N$8/Q12/24</f>
        <v>16.861826697892273</v>
      </c>
      <c r="S12" s="164">
        <f>SUM($N$8:$N$10)/T12/24</f>
        <v>17.127564674397856</v>
      </c>
      <c r="T12" s="167">
        <f>SUM(Q12:Q14)</f>
        <v>0.19461805555555561</v>
      </c>
      <c r="U12" s="107"/>
      <c r="V12" s="128"/>
    </row>
    <row r="13" spans="1:41" s="41" customFormat="1" ht="19.5" customHeight="1" x14ac:dyDescent="0.25">
      <c r="A13" s="171"/>
      <c r="B13" s="159"/>
      <c r="C13" s="162"/>
      <c r="D13" s="153"/>
      <c r="E13" s="156"/>
      <c r="F13" s="162"/>
      <c r="G13" s="177"/>
      <c r="H13" s="153"/>
      <c r="I13" s="174"/>
      <c r="J13" s="174"/>
      <c r="K13" s="174"/>
      <c r="L13" s="42">
        <v>2</v>
      </c>
      <c r="M13" s="70">
        <f>O12+$T$8</f>
        <v>0.40746527777777775</v>
      </c>
      <c r="N13" s="93">
        <v>0.47140046296296295</v>
      </c>
      <c r="O13" s="70">
        <v>0.47583333333333333</v>
      </c>
      <c r="P13" s="70">
        <f>O13-N13</f>
        <v>4.4328703703703787E-3</v>
      </c>
      <c r="Q13" s="66">
        <f>O13-M13</f>
        <v>6.8368055555555585E-2</v>
      </c>
      <c r="R13" s="76">
        <f>$N$9/Q13/24</f>
        <v>18.283392585068555</v>
      </c>
      <c r="S13" s="165"/>
      <c r="T13" s="168"/>
      <c r="U13" s="108"/>
      <c r="V13" s="129"/>
    </row>
    <row r="14" spans="1:41" s="41" customFormat="1" ht="19.5" customHeight="1" thickBot="1" x14ac:dyDescent="0.3">
      <c r="A14" s="172"/>
      <c r="B14" s="160"/>
      <c r="C14" s="163"/>
      <c r="D14" s="154"/>
      <c r="E14" s="157"/>
      <c r="F14" s="163"/>
      <c r="G14" s="178"/>
      <c r="H14" s="154"/>
      <c r="I14" s="175"/>
      <c r="J14" s="175"/>
      <c r="K14" s="175"/>
      <c r="L14" s="43">
        <v>3</v>
      </c>
      <c r="M14" s="71">
        <f>O13+$T$9</f>
        <v>0.50361111111111112</v>
      </c>
      <c r="N14" s="94">
        <v>0.55572916666666672</v>
      </c>
      <c r="O14" s="71">
        <v>0.56034722222222222</v>
      </c>
      <c r="P14" s="71">
        <f>O14-N14</f>
        <v>4.6180555555555003E-3</v>
      </c>
      <c r="Q14" s="67">
        <f>N14-M14</f>
        <v>5.2118055555555598E-2</v>
      </c>
      <c r="R14" s="77">
        <f>$N$10/Q14/24</f>
        <v>15.989340439706849</v>
      </c>
      <c r="S14" s="166"/>
      <c r="T14" s="169"/>
      <c r="U14" s="109"/>
      <c r="V14" s="130"/>
    </row>
    <row r="15" spans="1:41" s="41" customFormat="1" ht="19.5" customHeight="1" x14ac:dyDescent="0.25">
      <c r="A15" s="170">
        <v>2</v>
      </c>
      <c r="B15" s="158">
        <v>10</v>
      </c>
      <c r="C15" s="161" t="s">
        <v>84</v>
      </c>
      <c r="D15" s="152" t="s">
        <v>2</v>
      </c>
      <c r="E15" s="155">
        <v>10172344</v>
      </c>
      <c r="F15" s="161" t="s">
        <v>86</v>
      </c>
      <c r="G15" s="176" t="s">
        <v>91</v>
      </c>
      <c r="H15" s="152" t="s">
        <v>87</v>
      </c>
      <c r="I15" s="173" t="s">
        <v>65</v>
      </c>
      <c r="J15" s="173" t="s">
        <v>2</v>
      </c>
      <c r="K15" s="173" t="s">
        <v>51</v>
      </c>
      <c r="L15" s="40">
        <v>1</v>
      </c>
      <c r="M15" s="72">
        <v>0.3125</v>
      </c>
      <c r="N15" s="92">
        <v>0.38964120370370375</v>
      </c>
      <c r="O15" s="64">
        <v>0.39460648148148153</v>
      </c>
      <c r="P15" s="64">
        <f t="shared" ref="P15:P17" si="0">O15-N15</f>
        <v>4.9652777777777768E-3</v>
      </c>
      <c r="Q15" s="65">
        <f>O15-M15</f>
        <v>8.210648148148153E-2</v>
      </c>
      <c r="R15" s="75">
        <f>$N$8/Q15/24</f>
        <v>15.22413307020016</v>
      </c>
      <c r="S15" s="164">
        <f>SUM($N$8:$N$10)/T15/24</f>
        <v>14.27155599603568</v>
      </c>
      <c r="T15" s="167">
        <f>SUM(Q15:Q17)</f>
        <v>0.23356481481481478</v>
      </c>
      <c r="U15" s="107"/>
      <c r="V15" s="128"/>
    </row>
    <row r="16" spans="1:41" s="41" customFormat="1" ht="19.5" customHeight="1" x14ac:dyDescent="0.25">
      <c r="A16" s="171"/>
      <c r="B16" s="159"/>
      <c r="C16" s="162"/>
      <c r="D16" s="153"/>
      <c r="E16" s="156"/>
      <c r="F16" s="162"/>
      <c r="G16" s="177"/>
      <c r="H16" s="153"/>
      <c r="I16" s="174"/>
      <c r="J16" s="174"/>
      <c r="K16" s="174"/>
      <c r="L16" s="42">
        <v>2</v>
      </c>
      <c r="M16" s="70">
        <f>O15+$T$8</f>
        <v>0.41543981481481485</v>
      </c>
      <c r="N16" s="93">
        <v>0.47437499999999999</v>
      </c>
      <c r="O16" s="70">
        <v>0.48766203703703703</v>
      </c>
      <c r="P16" s="70">
        <f t="shared" si="0"/>
        <v>1.3287037037037042E-2</v>
      </c>
      <c r="Q16" s="66">
        <f>O16-M16</f>
        <v>7.2222222222222188E-2</v>
      </c>
      <c r="R16" s="76">
        <f>$N$9/Q16/24</f>
        <v>17.307692307692317</v>
      </c>
      <c r="S16" s="165"/>
      <c r="T16" s="168"/>
      <c r="U16" s="108"/>
      <c r="V16" s="129"/>
    </row>
    <row r="17" spans="1:22" s="41" customFormat="1" ht="19.5" customHeight="1" thickBot="1" x14ac:dyDescent="0.3">
      <c r="A17" s="172"/>
      <c r="B17" s="160"/>
      <c r="C17" s="163"/>
      <c r="D17" s="154"/>
      <c r="E17" s="157"/>
      <c r="F17" s="163"/>
      <c r="G17" s="178"/>
      <c r="H17" s="154"/>
      <c r="I17" s="175"/>
      <c r="J17" s="175"/>
      <c r="K17" s="175"/>
      <c r="L17" s="43">
        <v>3</v>
      </c>
      <c r="M17" s="71">
        <f>O16+$T$9</f>
        <v>0.51543981481481482</v>
      </c>
      <c r="N17" s="94">
        <v>0.59467592592592589</v>
      </c>
      <c r="O17" s="71">
        <v>0.59840277777777773</v>
      </c>
      <c r="P17" s="71">
        <f t="shared" si="0"/>
        <v>3.7268518518518423E-3</v>
      </c>
      <c r="Q17" s="67">
        <f>N17-M17</f>
        <v>7.9236111111111063E-2</v>
      </c>
      <c r="R17" s="77">
        <f>$N$10/Q17/24</f>
        <v>10.517090271691506</v>
      </c>
      <c r="S17" s="166"/>
      <c r="T17" s="169"/>
      <c r="U17" s="109"/>
      <c r="V17" s="130"/>
    </row>
    <row r="18" spans="1:22" s="41" customFormat="1" ht="19.5" customHeight="1" x14ac:dyDescent="0.25">
      <c r="A18" s="170">
        <v>3</v>
      </c>
      <c r="B18" s="158">
        <v>17</v>
      </c>
      <c r="C18" s="161" t="s">
        <v>129</v>
      </c>
      <c r="D18" s="152" t="s">
        <v>2</v>
      </c>
      <c r="E18" s="155">
        <v>10057846</v>
      </c>
      <c r="F18" s="161" t="s">
        <v>100</v>
      </c>
      <c r="G18" s="176" t="s">
        <v>101</v>
      </c>
      <c r="H18" s="152" t="s">
        <v>102</v>
      </c>
      <c r="I18" s="173" t="s">
        <v>55</v>
      </c>
      <c r="J18" s="173" t="s">
        <v>2</v>
      </c>
      <c r="K18" s="173" t="s">
        <v>51</v>
      </c>
      <c r="L18" s="40">
        <v>1</v>
      </c>
      <c r="M18" s="72">
        <v>0.3125</v>
      </c>
      <c r="N18" s="92">
        <v>0.39163194444444444</v>
      </c>
      <c r="O18" s="64">
        <v>0.39775462962962965</v>
      </c>
      <c r="P18" s="64">
        <f t="shared" ref="P18:P28" si="1">O18-N18</f>
        <v>6.1226851851852171E-3</v>
      </c>
      <c r="Q18" s="65">
        <f>O18-M18</f>
        <v>8.5254629629629652E-2</v>
      </c>
      <c r="R18" s="95">
        <f>$N$8/Q18/24</f>
        <v>14.661960358403471</v>
      </c>
      <c r="S18" s="164">
        <f>SUM($N$8:$N$10)/T18/24</f>
        <v>11.920529801324504</v>
      </c>
      <c r="T18" s="167">
        <f>SUM(Q18:Q20)</f>
        <v>0.27962962962962962</v>
      </c>
      <c r="U18" s="107"/>
      <c r="V18" s="128"/>
    </row>
    <row r="19" spans="1:22" s="41" customFormat="1" ht="19.5" customHeight="1" x14ac:dyDescent="0.25">
      <c r="A19" s="171"/>
      <c r="B19" s="159"/>
      <c r="C19" s="162"/>
      <c r="D19" s="153"/>
      <c r="E19" s="156"/>
      <c r="F19" s="162"/>
      <c r="G19" s="177"/>
      <c r="H19" s="153"/>
      <c r="I19" s="174"/>
      <c r="J19" s="174"/>
      <c r="K19" s="174"/>
      <c r="L19" s="42">
        <v>2</v>
      </c>
      <c r="M19" s="70">
        <f>O18+$T$8</f>
        <v>0.41858796296296297</v>
      </c>
      <c r="N19" s="93">
        <v>0.5091782407407407</v>
      </c>
      <c r="O19" s="70">
        <v>0.51844907407407403</v>
      </c>
      <c r="P19" s="70">
        <f t="shared" si="1"/>
        <v>9.2708333333333393E-3</v>
      </c>
      <c r="Q19" s="66">
        <f>O19-M19</f>
        <v>9.9861111111111067E-2</v>
      </c>
      <c r="R19" s="96">
        <f>$N$9/Q19/24</f>
        <v>12.517385257301813</v>
      </c>
      <c r="S19" s="165"/>
      <c r="T19" s="168"/>
      <c r="U19" s="108"/>
      <c r="V19" s="129"/>
    </row>
    <row r="20" spans="1:22" s="41" customFormat="1" ht="19.5" customHeight="1" thickBot="1" x14ac:dyDescent="0.3">
      <c r="A20" s="172"/>
      <c r="B20" s="160"/>
      <c r="C20" s="163"/>
      <c r="D20" s="154"/>
      <c r="E20" s="157"/>
      <c r="F20" s="163"/>
      <c r="G20" s="178"/>
      <c r="H20" s="154"/>
      <c r="I20" s="175"/>
      <c r="J20" s="175"/>
      <c r="K20" s="175"/>
      <c r="L20" s="43">
        <v>3</v>
      </c>
      <c r="M20" s="71">
        <f>O19+$T$9</f>
        <v>0.54622685185185182</v>
      </c>
      <c r="N20" s="94">
        <v>0.64074074074074072</v>
      </c>
      <c r="O20" s="71">
        <v>0.64605324074074078</v>
      </c>
      <c r="P20" s="71">
        <f t="shared" si="1"/>
        <v>5.3125000000000533E-3</v>
      </c>
      <c r="Q20" s="67">
        <f>N20-M20</f>
        <v>9.4513888888888897E-2</v>
      </c>
      <c r="R20" s="97">
        <f>$N$10/Q20/24</f>
        <v>8.8170462894930193</v>
      </c>
      <c r="S20" s="166"/>
      <c r="T20" s="169"/>
      <c r="U20" s="109"/>
      <c r="V20" s="130"/>
    </row>
    <row r="21" spans="1:22" s="41" customFormat="1" ht="19.5" customHeight="1" x14ac:dyDescent="0.25">
      <c r="A21" s="170"/>
      <c r="B21" s="158">
        <v>12</v>
      </c>
      <c r="C21" s="161" t="s">
        <v>92</v>
      </c>
      <c r="D21" s="152" t="s">
        <v>2</v>
      </c>
      <c r="E21" s="155">
        <v>10160795</v>
      </c>
      <c r="F21" s="161" t="s">
        <v>94</v>
      </c>
      <c r="G21" s="176" t="s">
        <v>95</v>
      </c>
      <c r="H21" s="152" t="s">
        <v>64</v>
      </c>
      <c r="I21" s="173" t="s">
        <v>55</v>
      </c>
      <c r="J21" s="173" t="s">
        <v>2</v>
      </c>
      <c r="K21" s="173" t="s">
        <v>51</v>
      </c>
      <c r="L21" s="40">
        <v>1</v>
      </c>
      <c r="M21" s="72">
        <v>0.3125</v>
      </c>
      <c r="N21" s="92">
        <v>0.38576388888888885</v>
      </c>
      <c r="O21" s="64">
        <v>0.3911574074074074</v>
      </c>
      <c r="P21" s="64">
        <f t="shared" ref="P21:P26" si="2">O21-N21</f>
        <v>5.3935185185185475E-3</v>
      </c>
      <c r="Q21" s="65">
        <f>O21-M21</f>
        <v>7.8657407407407398E-2</v>
      </c>
      <c r="R21" s="75">
        <f>$N$8/Q21/24</f>
        <v>15.891701000588583</v>
      </c>
      <c r="S21" s="164" t="s">
        <v>124</v>
      </c>
      <c r="T21" s="167"/>
      <c r="U21" s="107"/>
      <c r="V21" s="128"/>
    </row>
    <row r="22" spans="1:22" s="41" customFormat="1" ht="19.5" customHeight="1" x14ac:dyDescent="0.25">
      <c r="A22" s="171"/>
      <c r="B22" s="159"/>
      <c r="C22" s="162"/>
      <c r="D22" s="153"/>
      <c r="E22" s="156"/>
      <c r="F22" s="162"/>
      <c r="G22" s="177"/>
      <c r="H22" s="153"/>
      <c r="I22" s="174"/>
      <c r="J22" s="174"/>
      <c r="K22" s="174"/>
      <c r="L22" s="42">
        <v>2</v>
      </c>
      <c r="M22" s="70">
        <f>O21+$T$8</f>
        <v>0.41199074074074071</v>
      </c>
      <c r="N22" s="93">
        <v>0.47438657407407409</v>
      </c>
      <c r="O22" s="70">
        <v>0.48359953703703701</v>
      </c>
      <c r="P22" s="70">
        <f t="shared" si="2"/>
        <v>9.2129629629629228E-3</v>
      </c>
      <c r="Q22" s="66">
        <f>O22-M22</f>
        <v>7.1608796296296295E-2</v>
      </c>
      <c r="R22" s="76">
        <f>$N$9/Q22/24</f>
        <v>17.455956036851465</v>
      </c>
      <c r="S22" s="165"/>
      <c r="T22" s="168"/>
      <c r="U22" s="108"/>
      <c r="V22" s="129"/>
    </row>
    <row r="23" spans="1:22" s="41" customFormat="1" ht="19.5" customHeight="1" thickBot="1" x14ac:dyDescent="0.3">
      <c r="A23" s="172"/>
      <c r="B23" s="160"/>
      <c r="C23" s="163"/>
      <c r="D23" s="154"/>
      <c r="E23" s="157"/>
      <c r="F23" s="163"/>
      <c r="G23" s="178"/>
      <c r="H23" s="154"/>
      <c r="I23" s="175"/>
      <c r="J23" s="175"/>
      <c r="K23" s="175"/>
      <c r="L23" s="43">
        <v>3</v>
      </c>
      <c r="M23" s="71">
        <f>O22+$T$9</f>
        <v>0.51137731481481474</v>
      </c>
      <c r="N23" s="94">
        <v>0.54347222222222225</v>
      </c>
      <c r="O23" s="71">
        <v>0.56399305555555557</v>
      </c>
      <c r="P23" s="71">
        <f t="shared" si="2"/>
        <v>2.0520833333333321E-2</v>
      </c>
      <c r="Q23" s="67">
        <f>N23-M23</f>
        <v>3.2094907407407502E-2</v>
      </c>
      <c r="R23" s="77">
        <f>$N$10/Q23/24</f>
        <v>25.964659213847742</v>
      </c>
      <c r="S23" s="166"/>
      <c r="T23" s="169"/>
      <c r="U23" s="109"/>
      <c r="V23" s="130"/>
    </row>
    <row r="24" spans="1:22" s="41" customFormat="1" ht="19.5" customHeight="1" x14ac:dyDescent="0.25">
      <c r="A24" s="170"/>
      <c r="B24" s="158">
        <v>11</v>
      </c>
      <c r="C24" s="161" t="s">
        <v>88</v>
      </c>
      <c r="D24" s="152" t="s">
        <v>2</v>
      </c>
      <c r="E24" s="155">
        <v>1043904</v>
      </c>
      <c r="F24" s="161" t="s">
        <v>89</v>
      </c>
      <c r="G24" s="176" t="s">
        <v>90</v>
      </c>
      <c r="H24" s="152" t="s">
        <v>67</v>
      </c>
      <c r="I24" s="173" t="s">
        <v>55</v>
      </c>
      <c r="J24" s="173" t="s">
        <v>2</v>
      </c>
      <c r="K24" s="173" t="s">
        <v>93</v>
      </c>
      <c r="L24" s="40">
        <v>1</v>
      </c>
      <c r="M24" s="72">
        <v>0.3125</v>
      </c>
      <c r="N24" s="92">
        <v>0.38387731481481485</v>
      </c>
      <c r="O24" s="64">
        <v>0.38553240740740741</v>
      </c>
      <c r="P24" s="64">
        <f t="shared" si="2"/>
        <v>1.6550925925925553E-3</v>
      </c>
      <c r="Q24" s="65">
        <f>O24-M24</f>
        <v>7.3032407407407407E-2</v>
      </c>
      <c r="R24" s="75">
        <f>$N$8/Q24/24</f>
        <v>17.115689381933439</v>
      </c>
      <c r="S24" s="164" t="s">
        <v>124</v>
      </c>
      <c r="T24" s="167"/>
      <c r="U24" s="107"/>
      <c r="V24" s="128"/>
    </row>
    <row r="25" spans="1:22" s="41" customFormat="1" ht="19.5" customHeight="1" x14ac:dyDescent="0.25">
      <c r="A25" s="171"/>
      <c r="B25" s="159"/>
      <c r="C25" s="162"/>
      <c r="D25" s="153"/>
      <c r="E25" s="156"/>
      <c r="F25" s="162"/>
      <c r="G25" s="177"/>
      <c r="H25" s="153"/>
      <c r="I25" s="174"/>
      <c r="J25" s="174"/>
      <c r="K25" s="174"/>
      <c r="L25" s="42">
        <v>2</v>
      </c>
      <c r="M25" s="70">
        <f>O24+$T$8</f>
        <v>0.40636574074074072</v>
      </c>
      <c r="N25" s="93">
        <v>0.47138888888888886</v>
      </c>
      <c r="O25" s="70">
        <v>0.47621527777777778</v>
      </c>
      <c r="P25" s="70">
        <f t="shared" si="2"/>
        <v>4.8263888888889217E-3</v>
      </c>
      <c r="Q25" s="66">
        <f>O25-M25</f>
        <v>6.9849537037037057E-2</v>
      </c>
      <c r="R25" s="76">
        <f>$N$9/Q25/24</f>
        <v>17.895608947804469</v>
      </c>
      <c r="S25" s="165"/>
      <c r="T25" s="168"/>
      <c r="U25" s="108"/>
      <c r="V25" s="129"/>
    </row>
    <row r="26" spans="1:22" s="41" customFormat="1" ht="19.5" customHeight="1" thickBot="1" x14ac:dyDescent="0.3">
      <c r="A26" s="172"/>
      <c r="B26" s="160"/>
      <c r="C26" s="163"/>
      <c r="D26" s="154"/>
      <c r="E26" s="157"/>
      <c r="F26" s="163"/>
      <c r="G26" s="178"/>
      <c r="H26" s="154"/>
      <c r="I26" s="175"/>
      <c r="J26" s="175"/>
      <c r="K26" s="175"/>
      <c r="L26" s="43">
        <v>3</v>
      </c>
      <c r="M26" s="71">
        <f>O25+$T$9</f>
        <v>0.50399305555555551</v>
      </c>
      <c r="N26" s="94">
        <v>0.5433796296296296</v>
      </c>
      <c r="O26" s="71">
        <v>0.56392361111111111</v>
      </c>
      <c r="P26" s="71">
        <f t="shared" si="2"/>
        <v>2.054398148148151E-2</v>
      </c>
      <c r="Q26" s="67">
        <f>N26-M26</f>
        <v>3.9386574074074088E-2</v>
      </c>
      <c r="R26" s="77">
        <f>$N$10/Q26/24</f>
        <v>21.15780193946517</v>
      </c>
      <c r="S26" s="166"/>
      <c r="T26" s="169"/>
      <c r="U26" s="109"/>
      <c r="V26" s="130"/>
    </row>
    <row r="27" spans="1:22" s="41" customFormat="1" ht="19.5" customHeight="1" x14ac:dyDescent="0.25">
      <c r="A27" s="170"/>
      <c r="B27" s="158">
        <v>16</v>
      </c>
      <c r="C27" s="161" t="s">
        <v>103</v>
      </c>
      <c r="D27" s="152" t="s">
        <v>2</v>
      </c>
      <c r="E27" s="155">
        <v>10172341</v>
      </c>
      <c r="F27" s="161" t="s">
        <v>104</v>
      </c>
      <c r="G27" s="176" t="s">
        <v>105</v>
      </c>
      <c r="H27" s="152" t="s">
        <v>66</v>
      </c>
      <c r="I27" s="173" t="s">
        <v>47</v>
      </c>
      <c r="J27" s="173" t="s">
        <v>2</v>
      </c>
      <c r="K27" s="173" t="s">
        <v>106</v>
      </c>
      <c r="L27" s="40">
        <v>1</v>
      </c>
      <c r="M27" s="72">
        <v>0.3125</v>
      </c>
      <c r="N27" s="92">
        <v>0.38912037037037034</v>
      </c>
      <c r="O27" s="64">
        <v>0.39160879629629625</v>
      </c>
      <c r="P27" s="64">
        <f t="shared" si="1"/>
        <v>2.4884259259259078E-3</v>
      </c>
      <c r="Q27" s="65">
        <f>O27-M27</f>
        <v>7.9108796296296247E-2</v>
      </c>
      <c r="R27" s="95">
        <f>$N$8/Q27/24</f>
        <v>15.801024140453558</v>
      </c>
      <c r="S27" s="164" t="s">
        <v>125</v>
      </c>
      <c r="T27" s="167"/>
      <c r="U27" s="107"/>
      <c r="V27" s="128"/>
    </row>
    <row r="28" spans="1:22" s="41" customFormat="1" ht="19.5" customHeight="1" x14ac:dyDescent="0.25">
      <c r="A28" s="171"/>
      <c r="B28" s="159"/>
      <c r="C28" s="162"/>
      <c r="D28" s="153"/>
      <c r="E28" s="156"/>
      <c r="F28" s="162"/>
      <c r="G28" s="177"/>
      <c r="H28" s="153"/>
      <c r="I28" s="174"/>
      <c r="J28" s="174"/>
      <c r="K28" s="174"/>
      <c r="L28" s="42">
        <v>2</v>
      </c>
      <c r="M28" s="70">
        <f>O27+$T$8</f>
        <v>0.41244212962962956</v>
      </c>
      <c r="N28" s="93">
        <v>0.4755671296296296</v>
      </c>
      <c r="O28" s="70">
        <v>0.49303240740740745</v>
      </c>
      <c r="P28" s="70">
        <f t="shared" si="1"/>
        <v>1.7465277777777843E-2</v>
      </c>
      <c r="Q28" s="66">
        <f>O28-M28</f>
        <v>8.0590277777777886E-2</v>
      </c>
      <c r="R28" s="96">
        <f>$N$9/Q28/24</f>
        <v>15.510555794915964</v>
      </c>
      <c r="S28" s="165"/>
      <c r="T28" s="168"/>
      <c r="U28" s="108"/>
      <c r="V28" s="129"/>
    </row>
    <row r="29" spans="1:22" s="41" customFormat="1" ht="19.5" customHeight="1" thickBot="1" x14ac:dyDescent="0.3">
      <c r="A29" s="172"/>
      <c r="B29" s="160"/>
      <c r="C29" s="163"/>
      <c r="D29" s="154"/>
      <c r="E29" s="157"/>
      <c r="F29" s="163"/>
      <c r="G29" s="178"/>
      <c r="H29" s="154"/>
      <c r="I29" s="175"/>
      <c r="J29" s="175"/>
      <c r="K29" s="175"/>
      <c r="L29" s="43">
        <v>3</v>
      </c>
      <c r="M29" s="71"/>
      <c r="N29" s="94"/>
      <c r="O29" s="71"/>
      <c r="P29" s="71"/>
      <c r="Q29" s="67"/>
      <c r="R29" s="97"/>
      <c r="S29" s="166"/>
      <c r="T29" s="169"/>
      <c r="U29" s="109"/>
      <c r="V29" s="130"/>
    </row>
    <row r="30" spans="1:22" s="41" customFormat="1" ht="19.5" customHeight="1" x14ac:dyDescent="0.25">
      <c r="A30" s="170"/>
      <c r="B30" s="158">
        <v>13</v>
      </c>
      <c r="C30" s="161" t="s">
        <v>127</v>
      </c>
      <c r="D30" s="152" t="s">
        <v>2</v>
      </c>
      <c r="E30" s="155">
        <v>10066593</v>
      </c>
      <c r="F30" s="161" t="s">
        <v>107</v>
      </c>
      <c r="G30" s="176" t="s">
        <v>108</v>
      </c>
      <c r="H30" s="152" t="s">
        <v>67</v>
      </c>
      <c r="I30" s="173"/>
      <c r="J30" s="173" t="s">
        <v>2</v>
      </c>
      <c r="K30" s="173" t="s">
        <v>51</v>
      </c>
      <c r="L30" s="40">
        <v>1</v>
      </c>
      <c r="M30" s="72"/>
      <c r="N30" s="92"/>
      <c r="O30" s="64"/>
      <c r="P30" s="64"/>
      <c r="Q30" s="65"/>
      <c r="R30" s="95"/>
      <c r="S30" s="164" t="s">
        <v>126</v>
      </c>
      <c r="T30" s="167"/>
      <c r="U30" s="107"/>
      <c r="V30" s="128"/>
    </row>
    <row r="31" spans="1:22" s="41" customFormat="1" ht="19.5" customHeight="1" x14ac:dyDescent="0.25">
      <c r="A31" s="171"/>
      <c r="B31" s="159"/>
      <c r="C31" s="162"/>
      <c r="D31" s="153"/>
      <c r="E31" s="156"/>
      <c r="F31" s="162"/>
      <c r="G31" s="177"/>
      <c r="H31" s="153"/>
      <c r="I31" s="174"/>
      <c r="J31" s="174"/>
      <c r="K31" s="174"/>
      <c r="L31" s="42">
        <v>2</v>
      </c>
      <c r="M31" s="70"/>
      <c r="N31" s="93"/>
      <c r="O31" s="70"/>
      <c r="P31" s="70"/>
      <c r="Q31" s="66"/>
      <c r="R31" s="96"/>
      <c r="S31" s="165"/>
      <c r="T31" s="168"/>
      <c r="U31" s="108"/>
      <c r="V31" s="129"/>
    </row>
    <row r="32" spans="1:22" s="41" customFormat="1" ht="19.5" customHeight="1" thickBot="1" x14ac:dyDescent="0.3">
      <c r="A32" s="172"/>
      <c r="B32" s="160"/>
      <c r="C32" s="163"/>
      <c r="D32" s="154"/>
      <c r="E32" s="157"/>
      <c r="F32" s="163"/>
      <c r="G32" s="178"/>
      <c r="H32" s="154"/>
      <c r="I32" s="175"/>
      <c r="J32" s="175"/>
      <c r="K32" s="175"/>
      <c r="L32" s="43">
        <v>3</v>
      </c>
      <c r="M32" s="71"/>
      <c r="N32" s="94"/>
      <c r="O32" s="71"/>
      <c r="P32" s="71"/>
      <c r="Q32" s="67"/>
      <c r="R32" s="97"/>
      <c r="S32" s="166"/>
      <c r="T32" s="169"/>
      <c r="U32" s="109"/>
      <c r="V32" s="130"/>
    </row>
    <row r="36" spans="3:3" ht="21.75" customHeight="1" x14ac:dyDescent="0.25">
      <c r="C36" s="57" t="s">
        <v>123</v>
      </c>
    </row>
  </sheetData>
  <sheetProtection formatCells="0" formatColumns="0" formatRows="0" insertColumns="0" insertRows="0" insertHyperlinks="0" deleteColumns="0" deleteRows="0" sort="0" autoFilter="0" pivotTables="0"/>
  <mergeCells count="125">
    <mergeCell ref="T18:T20"/>
    <mergeCell ref="U18:U20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K27:K29"/>
    <mergeCell ref="S27:S29"/>
    <mergeCell ref="T27:T29"/>
    <mergeCell ref="U27:U29"/>
    <mergeCell ref="A24:A26"/>
    <mergeCell ref="A18:A20"/>
    <mergeCell ref="B18:B20"/>
    <mergeCell ref="C18:C20"/>
    <mergeCell ref="D18:D20"/>
    <mergeCell ref="E18:E20"/>
    <mergeCell ref="J8:J11"/>
    <mergeCell ref="K8:K11"/>
    <mergeCell ref="H8:H11"/>
    <mergeCell ref="I8:I11"/>
    <mergeCell ref="A3:V3"/>
    <mergeCell ref="A4:V4"/>
    <mergeCell ref="A5:V5"/>
    <mergeCell ref="A6:V6"/>
    <mergeCell ref="A8:A11"/>
    <mergeCell ref="B8:B11"/>
    <mergeCell ref="C8:C11"/>
    <mergeCell ref="D8:D11"/>
    <mergeCell ref="E8:E11"/>
    <mergeCell ref="F8:F11"/>
    <mergeCell ref="G8:G11"/>
    <mergeCell ref="L8:L11"/>
    <mergeCell ref="P8:Q8"/>
    <mergeCell ref="V8:V11"/>
    <mergeCell ref="P9:Q9"/>
    <mergeCell ref="U8:U11"/>
    <mergeCell ref="V18:V20"/>
    <mergeCell ref="F18:F20"/>
    <mergeCell ref="G18:G20"/>
    <mergeCell ref="H18:H20"/>
    <mergeCell ref="I18:I20"/>
    <mergeCell ref="J18:J20"/>
    <mergeCell ref="K21:K23"/>
    <mergeCell ref="S24:S26"/>
    <mergeCell ref="T24:T26"/>
    <mergeCell ref="U24:U26"/>
    <mergeCell ref="V24:V26"/>
    <mergeCell ref="F21:F23"/>
    <mergeCell ref="G21:G23"/>
    <mergeCell ref="H21:H23"/>
    <mergeCell ref="I21:I23"/>
    <mergeCell ref="J21:J23"/>
    <mergeCell ref="K24:K26"/>
    <mergeCell ref="F24:F26"/>
    <mergeCell ref="G24:G26"/>
    <mergeCell ref="H24:H26"/>
    <mergeCell ref="I24:I26"/>
    <mergeCell ref="J24:J26"/>
    <mergeCell ref="K18:K20"/>
    <mergeCell ref="S18:S20"/>
    <mergeCell ref="G30:G32"/>
    <mergeCell ref="A30:A32"/>
    <mergeCell ref="S21:S23"/>
    <mergeCell ref="T21:T23"/>
    <mergeCell ref="U21:U23"/>
    <mergeCell ref="V21:V23"/>
    <mergeCell ref="A21:A23"/>
    <mergeCell ref="H30:H32"/>
    <mergeCell ref="D24:D26"/>
    <mergeCell ref="E24:E26"/>
    <mergeCell ref="V27:V29"/>
    <mergeCell ref="S30:S32"/>
    <mergeCell ref="T30:T32"/>
    <mergeCell ref="U30:U32"/>
    <mergeCell ref="V30:V32"/>
    <mergeCell ref="I30:I32"/>
    <mergeCell ref="J30:J32"/>
    <mergeCell ref="K30:K32"/>
    <mergeCell ref="J27:J29"/>
    <mergeCell ref="B30:B32"/>
    <mergeCell ref="C30:C32"/>
    <mergeCell ref="D30:D32"/>
    <mergeCell ref="E30:E32"/>
    <mergeCell ref="F30:F32"/>
    <mergeCell ref="S12:S14"/>
    <mergeCell ref="T12:T14"/>
    <mergeCell ref="U12:U14"/>
    <mergeCell ref="V12:V14"/>
    <mergeCell ref="A12:A14"/>
    <mergeCell ref="S15:S17"/>
    <mergeCell ref="T15:T17"/>
    <mergeCell ref="U15:U17"/>
    <mergeCell ref="V15:V17"/>
    <mergeCell ref="A15:A17"/>
    <mergeCell ref="K12:K14"/>
    <mergeCell ref="F12:F14"/>
    <mergeCell ref="G12:G14"/>
    <mergeCell ref="H12:H14"/>
    <mergeCell ref="I12:I14"/>
    <mergeCell ref="J12:J14"/>
    <mergeCell ref="K15:K17"/>
    <mergeCell ref="F15:F17"/>
    <mergeCell ref="G15:G17"/>
    <mergeCell ref="H15:H17"/>
    <mergeCell ref="I15:I17"/>
    <mergeCell ref="J15:J17"/>
    <mergeCell ref="B15:B17"/>
    <mergeCell ref="C15:C17"/>
    <mergeCell ref="D15:D17"/>
    <mergeCell ref="E15:E17"/>
    <mergeCell ref="B21:B23"/>
    <mergeCell ref="C21:C23"/>
    <mergeCell ref="D21:D23"/>
    <mergeCell ref="E21:E23"/>
    <mergeCell ref="B24:B26"/>
    <mergeCell ref="C24:C26"/>
    <mergeCell ref="D12:D14"/>
    <mergeCell ref="E12:E14"/>
    <mergeCell ref="B12:B14"/>
    <mergeCell ref="C12:C14"/>
  </mergeCells>
  <phoneticPr fontId="0" type="noConversion"/>
  <conditionalFormatting sqref="P21:P22 P24:P25 P30:P31 P27:P28 P18:P19 P12:P13 P15:P16">
    <cfRule type="cellIs" dxfId="3" priority="55" stopIfTrue="1" operator="greaterThan">
      <formula>0.0138888888888889</formula>
    </cfRule>
  </conditionalFormatting>
  <conditionalFormatting sqref="P23 P26:P32 P14 P17:P20">
    <cfRule type="cellIs" dxfId="2" priority="54" stopIfTrue="1" operator="greaterThan">
      <formula>0.0208333333333333</formula>
    </cfRule>
  </conditionalFormatting>
  <printOptions horizontalCentered="1"/>
  <pageMargins left="0.23622047244094491" right="0.23622047244094491" top="0" bottom="0" header="0" footer="0"/>
  <pageSetup paperSize="9" scale="61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31"/>
  <sheetViews>
    <sheetView topLeftCell="A2" zoomScale="80" zoomScaleNormal="80" zoomScaleSheetLayoutView="100" workbookViewId="0">
      <selection activeCell="V12" sqref="V12:V14"/>
    </sheetView>
  </sheetViews>
  <sheetFormatPr defaultRowHeight="12.75" outlineLevelCol="1" x14ac:dyDescent="0.25"/>
  <cols>
    <col min="1" max="1" width="5.140625" style="11" customWidth="1"/>
    <col min="2" max="2" width="6.5703125" style="11" customWidth="1"/>
    <col min="3" max="3" width="28.7109375" style="11" customWidth="1"/>
    <col min="4" max="4" width="8" style="11" customWidth="1"/>
    <col min="5" max="5" width="12.7109375" style="11" customWidth="1"/>
    <col min="6" max="6" width="16.140625" style="11" customWidth="1"/>
    <col min="7" max="7" width="10.140625" style="11" customWidth="1"/>
    <col min="8" max="8" width="15.85546875" style="11" customWidth="1"/>
    <col min="9" max="10" width="7.42578125" style="11" customWidth="1"/>
    <col min="11" max="11" width="17.28515625" style="11" customWidth="1"/>
    <col min="12" max="12" width="4.7109375" style="11" customWidth="1"/>
    <col min="13" max="13" width="11.140625" style="11" customWidth="1"/>
    <col min="14" max="14" width="10.7109375" style="11" customWidth="1"/>
    <col min="15" max="15" width="10.42578125" style="11" customWidth="1"/>
    <col min="16" max="16" width="9.7109375" style="11" customWidth="1"/>
    <col min="17" max="17" width="10.85546875" style="11" customWidth="1"/>
    <col min="18" max="18" width="10" style="11" customWidth="1"/>
    <col min="19" max="19" width="9.7109375" style="11" customWidth="1"/>
    <col min="20" max="20" width="12" style="11" customWidth="1"/>
    <col min="21" max="21" width="5.140625" style="11" hidden="1" customWidth="1" outlineLevel="1"/>
    <col min="22" max="22" width="6.7109375" style="11" customWidth="1" collapsed="1"/>
    <col min="23" max="16384" width="9.140625" style="11"/>
  </cols>
  <sheetData>
    <row r="1" spans="1:41" s="69" customFormat="1" hidden="1" x14ac:dyDescent="0.25">
      <c r="A1" s="68" t="s">
        <v>1</v>
      </c>
      <c r="B1" s="68"/>
      <c r="C1" s="68"/>
      <c r="D1" s="68" t="s">
        <v>5</v>
      </c>
      <c r="E1" s="68"/>
      <c r="F1" s="68"/>
      <c r="G1" s="68" t="s">
        <v>6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 t="s">
        <v>7</v>
      </c>
      <c r="S1" s="68" t="s">
        <v>8</v>
      </c>
      <c r="T1" s="68" t="s">
        <v>9</v>
      </c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s="2" customFormat="1" ht="57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1" ht="30" customHeight="1" x14ac:dyDescent="0.25">
      <c r="A3" s="181" t="s">
        <v>10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0"/>
    </row>
    <row r="4" spans="1:41" s="13" customFormat="1" ht="15.95" customHeight="1" x14ac:dyDescent="0.25">
      <c r="A4" s="139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2"/>
    </row>
    <row r="5" spans="1:41" s="15" customFormat="1" ht="15.95" customHeight="1" x14ac:dyDescent="0.25">
      <c r="A5" s="140" t="s">
        <v>11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"/>
    </row>
    <row r="6" spans="1:41" s="3" customFormat="1" ht="18.75" customHeight="1" x14ac:dyDescent="0.25">
      <c r="A6" s="141" t="s">
        <v>75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6"/>
    </row>
    <row r="7" spans="1:41" s="7" customFormat="1" ht="15" customHeight="1" thickBot="1" x14ac:dyDescent="0.25">
      <c r="A7" s="9" t="s">
        <v>128</v>
      </c>
      <c r="B7" s="4"/>
      <c r="C7" s="5"/>
      <c r="D7" s="5"/>
      <c r="E7" s="5"/>
      <c r="F7" s="5"/>
      <c r="G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7" t="s">
        <v>122</v>
      </c>
    </row>
    <row r="8" spans="1:41" s="23" customFormat="1" ht="15" customHeight="1" x14ac:dyDescent="0.25">
      <c r="A8" s="149" t="s">
        <v>12</v>
      </c>
      <c r="B8" s="131" t="s">
        <v>13</v>
      </c>
      <c r="C8" s="134" t="s">
        <v>14</v>
      </c>
      <c r="D8" s="131" t="s">
        <v>15</v>
      </c>
      <c r="E8" s="134" t="s">
        <v>16</v>
      </c>
      <c r="F8" s="134" t="s">
        <v>17</v>
      </c>
      <c r="G8" s="134" t="s">
        <v>18</v>
      </c>
      <c r="H8" s="134" t="s">
        <v>19</v>
      </c>
      <c r="I8" s="131" t="s">
        <v>20</v>
      </c>
      <c r="J8" s="131" t="s">
        <v>21</v>
      </c>
      <c r="K8" s="131" t="s">
        <v>22</v>
      </c>
      <c r="L8" s="131" t="s">
        <v>23</v>
      </c>
      <c r="M8" s="18" t="s">
        <v>24</v>
      </c>
      <c r="N8" s="19">
        <v>30</v>
      </c>
      <c r="O8" s="20" t="s">
        <v>25</v>
      </c>
      <c r="P8" s="137" t="s">
        <v>26</v>
      </c>
      <c r="Q8" s="137"/>
      <c r="R8" s="20">
        <v>1</v>
      </c>
      <c r="S8" s="21" t="s">
        <v>27</v>
      </c>
      <c r="T8" s="22">
        <v>2.0833333333333332E-2</v>
      </c>
      <c r="U8" s="142" t="s">
        <v>28</v>
      </c>
      <c r="V8" s="183" t="s">
        <v>29</v>
      </c>
    </row>
    <row r="9" spans="1:41" s="23" customFormat="1" ht="15" customHeight="1" x14ac:dyDescent="0.25">
      <c r="A9" s="150"/>
      <c r="B9" s="132"/>
      <c r="C9" s="135"/>
      <c r="D9" s="132"/>
      <c r="E9" s="135"/>
      <c r="F9" s="135"/>
      <c r="G9" s="135"/>
      <c r="H9" s="135"/>
      <c r="I9" s="132"/>
      <c r="J9" s="132"/>
      <c r="K9" s="132"/>
      <c r="L9" s="132"/>
      <c r="M9" s="24" t="s">
        <v>30</v>
      </c>
      <c r="N9" s="25">
        <v>30</v>
      </c>
      <c r="O9" s="26" t="s">
        <v>25</v>
      </c>
      <c r="P9" s="148" t="s">
        <v>31</v>
      </c>
      <c r="Q9" s="148"/>
      <c r="R9" s="26">
        <v>2</v>
      </c>
      <c r="S9" s="27" t="s">
        <v>27</v>
      </c>
      <c r="T9" s="28">
        <v>2.7777777777777776E-2</v>
      </c>
      <c r="U9" s="143"/>
      <c r="V9" s="184"/>
    </row>
    <row r="10" spans="1:41" s="23" customFormat="1" ht="15" customHeight="1" x14ac:dyDescent="0.25">
      <c r="A10" s="150"/>
      <c r="B10" s="132"/>
      <c r="C10" s="135"/>
      <c r="D10" s="132"/>
      <c r="E10" s="135"/>
      <c r="F10" s="135"/>
      <c r="G10" s="135"/>
      <c r="H10" s="135"/>
      <c r="I10" s="132"/>
      <c r="J10" s="132"/>
      <c r="K10" s="132"/>
      <c r="L10" s="132"/>
      <c r="M10" s="29" t="s">
        <v>32</v>
      </c>
      <c r="N10" s="30">
        <v>20</v>
      </c>
      <c r="O10" s="31" t="s">
        <v>25</v>
      </c>
      <c r="P10" s="32"/>
      <c r="Q10" s="32"/>
      <c r="R10" s="31"/>
      <c r="S10" s="33"/>
      <c r="T10" s="34"/>
      <c r="U10" s="143"/>
      <c r="V10" s="184"/>
    </row>
    <row r="11" spans="1:41" s="23" customFormat="1" ht="48" customHeight="1" thickBot="1" x14ac:dyDescent="0.3">
      <c r="A11" s="182"/>
      <c r="B11" s="179"/>
      <c r="C11" s="180"/>
      <c r="D11" s="179"/>
      <c r="E11" s="180"/>
      <c r="F11" s="180"/>
      <c r="G11" s="180"/>
      <c r="H11" s="180"/>
      <c r="I11" s="179"/>
      <c r="J11" s="179"/>
      <c r="K11" s="179"/>
      <c r="L11" s="179"/>
      <c r="M11" s="35" t="s">
        <v>33</v>
      </c>
      <c r="N11" s="36" t="s">
        <v>34</v>
      </c>
      <c r="O11" s="37" t="s">
        <v>35</v>
      </c>
      <c r="P11" s="37" t="s">
        <v>36</v>
      </c>
      <c r="Q11" s="37" t="s">
        <v>37</v>
      </c>
      <c r="R11" s="38" t="s">
        <v>38</v>
      </c>
      <c r="S11" s="38" t="s">
        <v>39</v>
      </c>
      <c r="T11" s="39" t="s">
        <v>40</v>
      </c>
      <c r="U11" s="144"/>
      <c r="V11" s="185"/>
    </row>
    <row r="12" spans="1:41" s="41" customFormat="1" ht="19.5" customHeight="1" x14ac:dyDescent="0.25">
      <c r="A12" s="170">
        <v>1</v>
      </c>
      <c r="B12" s="158">
        <v>21</v>
      </c>
      <c r="C12" s="161" t="s">
        <v>117</v>
      </c>
      <c r="D12" s="152" t="s">
        <v>2</v>
      </c>
      <c r="E12" s="155">
        <v>10155257</v>
      </c>
      <c r="F12" s="161" t="s">
        <v>62</v>
      </c>
      <c r="G12" s="176" t="s">
        <v>63</v>
      </c>
      <c r="H12" s="152" t="s">
        <v>64</v>
      </c>
      <c r="I12" s="173" t="s">
        <v>65</v>
      </c>
      <c r="J12" s="173" t="s">
        <v>2</v>
      </c>
      <c r="K12" s="173" t="s">
        <v>51</v>
      </c>
      <c r="L12" s="40">
        <v>1</v>
      </c>
      <c r="M12" s="72">
        <v>0.32291666666666669</v>
      </c>
      <c r="N12" s="92">
        <v>0.39548611111111115</v>
      </c>
      <c r="O12" s="64">
        <v>0.3969212962962963</v>
      </c>
      <c r="P12" s="64">
        <f>O12-N12</f>
        <v>1.4351851851851505E-3</v>
      </c>
      <c r="Q12" s="65">
        <f>O12-M12</f>
        <v>7.4004629629629615E-2</v>
      </c>
      <c r="R12" s="95">
        <f>$N$8/Q12/24</f>
        <v>16.890835157960591</v>
      </c>
      <c r="S12" s="164">
        <f>SUM($N$8:$N$10)/T12/24</f>
        <v>18.774445893089965</v>
      </c>
      <c r="T12" s="167">
        <f>SUM(Q12:Q14)</f>
        <v>0.17754629629629626</v>
      </c>
      <c r="U12" s="107"/>
      <c r="V12" s="128"/>
    </row>
    <row r="13" spans="1:41" s="41" customFormat="1" ht="19.5" customHeight="1" x14ac:dyDescent="0.25">
      <c r="A13" s="171"/>
      <c r="B13" s="159"/>
      <c r="C13" s="162"/>
      <c r="D13" s="153"/>
      <c r="E13" s="156"/>
      <c r="F13" s="162"/>
      <c r="G13" s="177"/>
      <c r="H13" s="153"/>
      <c r="I13" s="174"/>
      <c r="J13" s="174"/>
      <c r="K13" s="174"/>
      <c r="L13" s="42">
        <v>2</v>
      </c>
      <c r="M13" s="70">
        <f>O12+$T$8</f>
        <v>0.41775462962962961</v>
      </c>
      <c r="N13" s="93">
        <v>0.47034722222222225</v>
      </c>
      <c r="O13" s="70">
        <v>0.47832175925925924</v>
      </c>
      <c r="P13" s="70">
        <f>O13-N13</f>
        <v>7.9745370370369884E-3</v>
      </c>
      <c r="Q13" s="66">
        <f>O13-M13</f>
        <v>6.0567129629629624E-2</v>
      </c>
      <c r="R13" s="96">
        <f>$N$9/Q13/24</f>
        <v>20.638257213835278</v>
      </c>
      <c r="S13" s="165"/>
      <c r="T13" s="168"/>
      <c r="U13" s="108"/>
      <c r="V13" s="129"/>
    </row>
    <row r="14" spans="1:41" s="41" customFormat="1" ht="19.5" customHeight="1" thickBot="1" x14ac:dyDescent="0.3">
      <c r="A14" s="172"/>
      <c r="B14" s="160"/>
      <c r="C14" s="163"/>
      <c r="D14" s="154"/>
      <c r="E14" s="157"/>
      <c r="F14" s="163"/>
      <c r="G14" s="178"/>
      <c r="H14" s="154"/>
      <c r="I14" s="175"/>
      <c r="J14" s="175"/>
      <c r="K14" s="175"/>
      <c r="L14" s="43">
        <v>3</v>
      </c>
      <c r="M14" s="71">
        <f>O13+$T$9</f>
        <v>0.50609953703703703</v>
      </c>
      <c r="N14" s="94">
        <v>0.54907407407407405</v>
      </c>
      <c r="O14" s="71">
        <v>0.55891203703703707</v>
      </c>
      <c r="P14" s="71">
        <f>O14-N14</f>
        <v>9.8379629629630205E-3</v>
      </c>
      <c r="Q14" s="67">
        <f>N14-M14</f>
        <v>4.2974537037037019E-2</v>
      </c>
      <c r="R14" s="97">
        <f>$N$10/Q14/24</f>
        <v>19.391327767304073</v>
      </c>
      <c r="S14" s="166"/>
      <c r="T14" s="169"/>
      <c r="U14" s="109"/>
      <c r="V14" s="130"/>
    </row>
    <row r="15" spans="1:41" s="41" customFormat="1" ht="19.5" customHeight="1" x14ac:dyDescent="0.25">
      <c r="A15" s="170">
        <v>2</v>
      </c>
      <c r="B15" s="158">
        <v>19</v>
      </c>
      <c r="C15" s="161" t="s">
        <v>70</v>
      </c>
      <c r="D15" s="152" t="s">
        <v>2</v>
      </c>
      <c r="E15" s="155">
        <v>10155256</v>
      </c>
      <c r="F15" s="161" t="s">
        <v>109</v>
      </c>
      <c r="G15" s="176" t="s">
        <v>110</v>
      </c>
      <c r="H15" s="152" t="s">
        <v>49</v>
      </c>
      <c r="I15" s="173" t="s">
        <v>112</v>
      </c>
      <c r="J15" s="173" t="s">
        <v>2</v>
      </c>
      <c r="K15" s="173" t="s">
        <v>51</v>
      </c>
      <c r="L15" s="40">
        <v>1</v>
      </c>
      <c r="M15" s="72">
        <v>0.32291666666666669</v>
      </c>
      <c r="N15" s="92">
        <v>0.39560185185185182</v>
      </c>
      <c r="O15" s="64">
        <v>0.39701388888888883</v>
      </c>
      <c r="P15" s="64">
        <f t="shared" ref="P15:P17" si="0">O15-N15</f>
        <v>1.4120370370370172E-3</v>
      </c>
      <c r="Q15" s="65">
        <f>O15-M15</f>
        <v>7.4097222222222148E-2</v>
      </c>
      <c r="R15" s="95">
        <f>$N$8/Q15/24</f>
        <v>16.869728209934411</v>
      </c>
      <c r="S15" s="164">
        <f>SUM($N$8:$N$10)/T15/24</f>
        <v>18.773222084609866</v>
      </c>
      <c r="T15" s="167">
        <f>SUM(Q15:Q17)</f>
        <v>0.17755787037037041</v>
      </c>
      <c r="U15" s="107"/>
      <c r="V15" s="128"/>
    </row>
    <row r="16" spans="1:41" s="41" customFormat="1" ht="19.5" customHeight="1" x14ac:dyDescent="0.25">
      <c r="A16" s="171"/>
      <c r="B16" s="159"/>
      <c r="C16" s="162"/>
      <c r="D16" s="153"/>
      <c r="E16" s="156"/>
      <c r="F16" s="162"/>
      <c r="G16" s="177"/>
      <c r="H16" s="153"/>
      <c r="I16" s="174"/>
      <c r="J16" s="174"/>
      <c r="K16" s="174"/>
      <c r="L16" s="42">
        <v>2</v>
      </c>
      <c r="M16" s="70">
        <f>O15+$T$8</f>
        <v>0.41784722222222215</v>
      </c>
      <c r="N16" s="93">
        <v>0.47032407407407412</v>
      </c>
      <c r="O16" s="70">
        <v>0.47401620370370368</v>
      </c>
      <c r="P16" s="70">
        <f t="shared" si="0"/>
        <v>3.6921296296295592E-3</v>
      </c>
      <c r="Q16" s="66">
        <f>O16-M16</f>
        <v>5.6168981481481528E-2</v>
      </c>
      <c r="R16" s="96">
        <f>$N$9/Q16/24</f>
        <v>22.254275705749006</v>
      </c>
      <c r="S16" s="165"/>
      <c r="T16" s="168"/>
      <c r="U16" s="108"/>
      <c r="V16" s="129"/>
    </row>
    <row r="17" spans="1:22" s="41" customFormat="1" ht="19.5" customHeight="1" thickBot="1" x14ac:dyDescent="0.3">
      <c r="A17" s="172"/>
      <c r="B17" s="160"/>
      <c r="C17" s="163"/>
      <c r="D17" s="154"/>
      <c r="E17" s="157"/>
      <c r="F17" s="163"/>
      <c r="G17" s="178"/>
      <c r="H17" s="154"/>
      <c r="I17" s="175"/>
      <c r="J17" s="175"/>
      <c r="K17" s="175"/>
      <c r="L17" s="43">
        <v>3</v>
      </c>
      <c r="M17" s="71">
        <f>O16+$T$9</f>
        <v>0.50179398148148147</v>
      </c>
      <c r="N17" s="94">
        <v>0.5490856481481482</v>
      </c>
      <c r="O17" s="71">
        <v>0.55908564814814821</v>
      </c>
      <c r="P17" s="71">
        <f t="shared" si="0"/>
        <v>1.0000000000000009E-2</v>
      </c>
      <c r="Q17" s="67">
        <f>N17-M17</f>
        <v>4.7291666666666732E-2</v>
      </c>
      <c r="R17" s="97">
        <f>$N$10/Q17/24</f>
        <v>17.621145374449316</v>
      </c>
      <c r="S17" s="166"/>
      <c r="T17" s="169"/>
      <c r="U17" s="109"/>
      <c r="V17" s="130"/>
    </row>
    <row r="18" spans="1:22" s="41" customFormat="1" ht="19.5" customHeight="1" x14ac:dyDescent="0.25">
      <c r="A18" s="170">
        <v>3</v>
      </c>
      <c r="B18" s="158">
        <v>22</v>
      </c>
      <c r="C18" s="161" t="s">
        <v>118</v>
      </c>
      <c r="D18" s="152" t="s">
        <v>2</v>
      </c>
      <c r="E18" s="155">
        <v>10170804</v>
      </c>
      <c r="F18" s="161" t="s">
        <v>119</v>
      </c>
      <c r="G18" s="176" t="s">
        <v>120</v>
      </c>
      <c r="H18" s="152" t="s">
        <v>49</v>
      </c>
      <c r="I18" s="173" t="s">
        <v>121</v>
      </c>
      <c r="J18" s="173" t="s">
        <v>2</v>
      </c>
      <c r="K18" s="173" t="s">
        <v>51</v>
      </c>
      <c r="L18" s="40">
        <v>1</v>
      </c>
      <c r="M18" s="72">
        <v>0.32291666666666669</v>
      </c>
      <c r="N18" s="92">
        <v>0.39550925925925928</v>
      </c>
      <c r="O18" s="64">
        <v>0.39721064814814816</v>
      </c>
      <c r="P18" s="64">
        <f t="shared" ref="P18:P20" si="1">O18-N18</f>
        <v>1.7013888888888773E-3</v>
      </c>
      <c r="Q18" s="65">
        <f>O18-M18</f>
        <v>7.4293981481481475E-2</v>
      </c>
      <c r="R18" s="95">
        <f>$N$8/Q18/24</f>
        <v>16.825050630939401</v>
      </c>
      <c r="S18" s="164">
        <f>SUM($N$8:$N$10)/T18/24</f>
        <v>18.771998435666799</v>
      </c>
      <c r="T18" s="167">
        <f>SUM(Q18:Q20)</f>
        <v>0.17756944444444445</v>
      </c>
      <c r="U18" s="107"/>
      <c r="V18" s="128"/>
    </row>
    <row r="19" spans="1:22" s="41" customFormat="1" ht="19.5" customHeight="1" x14ac:dyDescent="0.25">
      <c r="A19" s="171"/>
      <c r="B19" s="159"/>
      <c r="C19" s="162"/>
      <c r="D19" s="153"/>
      <c r="E19" s="156"/>
      <c r="F19" s="162"/>
      <c r="G19" s="177"/>
      <c r="H19" s="153"/>
      <c r="I19" s="174"/>
      <c r="J19" s="174"/>
      <c r="K19" s="174"/>
      <c r="L19" s="42">
        <v>2</v>
      </c>
      <c r="M19" s="70">
        <f>O18+$T$8</f>
        <v>0.41804398148148147</v>
      </c>
      <c r="N19" s="93">
        <v>0.4723148148148148</v>
      </c>
      <c r="O19" s="70">
        <v>0.47583333333333333</v>
      </c>
      <c r="P19" s="70">
        <f t="shared" si="1"/>
        <v>3.5185185185185319E-3</v>
      </c>
      <c r="Q19" s="66">
        <f>O19-M19</f>
        <v>5.7789351851851856E-2</v>
      </c>
      <c r="R19" s="96">
        <f>$N$9/Q19/24</f>
        <v>21.630282395353493</v>
      </c>
      <c r="S19" s="165"/>
      <c r="T19" s="168"/>
      <c r="U19" s="108"/>
      <c r="V19" s="129"/>
    </row>
    <row r="20" spans="1:22" s="41" customFormat="1" ht="19.5" customHeight="1" thickBot="1" x14ac:dyDescent="0.3">
      <c r="A20" s="172"/>
      <c r="B20" s="160"/>
      <c r="C20" s="163"/>
      <c r="D20" s="154"/>
      <c r="E20" s="157"/>
      <c r="F20" s="163"/>
      <c r="G20" s="178"/>
      <c r="H20" s="154"/>
      <c r="I20" s="175"/>
      <c r="J20" s="175"/>
      <c r="K20" s="175"/>
      <c r="L20" s="43">
        <v>3</v>
      </c>
      <c r="M20" s="71">
        <f>O19+$T$9</f>
        <v>0.50361111111111112</v>
      </c>
      <c r="N20" s="94">
        <v>0.54909722222222224</v>
      </c>
      <c r="O20" s="71">
        <v>0.55765046296296295</v>
      </c>
      <c r="P20" s="71">
        <f t="shared" si="1"/>
        <v>8.5532407407407085E-3</v>
      </c>
      <c r="Q20" s="67">
        <f>N20-M20</f>
        <v>4.5486111111111116E-2</v>
      </c>
      <c r="R20" s="97">
        <f>$N$10/Q20/24</f>
        <v>18.320610687022899</v>
      </c>
      <c r="S20" s="166"/>
      <c r="T20" s="169"/>
      <c r="U20" s="109"/>
      <c r="V20" s="130"/>
    </row>
    <row r="21" spans="1:22" s="41" customFormat="1" ht="19.5" customHeight="1" x14ac:dyDescent="0.25">
      <c r="A21" s="170">
        <v>4</v>
      </c>
      <c r="B21" s="158">
        <v>18</v>
      </c>
      <c r="C21" s="161" t="s">
        <v>111</v>
      </c>
      <c r="D21" s="152" t="s">
        <v>2</v>
      </c>
      <c r="E21" s="155">
        <v>10172120</v>
      </c>
      <c r="F21" s="161" t="s">
        <v>71</v>
      </c>
      <c r="G21" s="176" t="s">
        <v>72</v>
      </c>
      <c r="H21" s="152" t="s">
        <v>67</v>
      </c>
      <c r="I21" s="173" t="s">
        <v>55</v>
      </c>
      <c r="J21" s="173" t="s">
        <v>2</v>
      </c>
      <c r="K21" s="173" t="s">
        <v>93</v>
      </c>
      <c r="L21" s="40">
        <v>1</v>
      </c>
      <c r="M21" s="72">
        <v>0.32291666666666669</v>
      </c>
      <c r="N21" s="92">
        <v>0.39587962962962964</v>
      </c>
      <c r="O21" s="64">
        <v>0.40037037037037032</v>
      </c>
      <c r="P21" s="64">
        <f t="shared" ref="P21:P23" si="2">O21-N21</f>
        <v>4.4907407407406841E-3</v>
      </c>
      <c r="Q21" s="65">
        <f>O21-M21</f>
        <v>7.7453703703703636E-2</v>
      </c>
      <c r="R21" s="75">
        <f>$N$8/Q21/24</f>
        <v>16.138673042438747</v>
      </c>
      <c r="S21" s="164">
        <f>SUM($N$8:$N$10)/T21/24</f>
        <v>18.508997429305914</v>
      </c>
      <c r="T21" s="167">
        <f>SUM(Q21:Q23)</f>
        <v>0.18009259259259258</v>
      </c>
      <c r="U21" s="107"/>
      <c r="V21" s="128"/>
    </row>
    <row r="22" spans="1:22" s="41" customFormat="1" ht="19.5" customHeight="1" x14ac:dyDescent="0.25">
      <c r="A22" s="171"/>
      <c r="B22" s="159"/>
      <c r="C22" s="162"/>
      <c r="D22" s="153"/>
      <c r="E22" s="156"/>
      <c r="F22" s="162"/>
      <c r="G22" s="177"/>
      <c r="H22" s="153"/>
      <c r="I22" s="174"/>
      <c r="J22" s="174"/>
      <c r="K22" s="174"/>
      <c r="L22" s="42">
        <v>2</v>
      </c>
      <c r="M22" s="70">
        <f>O21+$T$8</f>
        <v>0.42120370370370364</v>
      </c>
      <c r="N22" s="93">
        <v>0.47031249999999997</v>
      </c>
      <c r="O22" s="70">
        <v>0.48182870370370368</v>
      </c>
      <c r="P22" s="70">
        <f t="shared" si="2"/>
        <v>1.1516203703703709E-2</v>
      </c>
      <c r="Q22" s="66">
        <f>O22-M22</f>
        <v>6.062500000000004E-2</v>
      </c>
      <c r="R22" s="76">
        <f>$N$9/Q22/24</f>
        <v>20.618556701030915</v>
      </c>
      <c r="S22" s="165"/>
      <c r="T22" s="168"/>
      <c r="U22" s="108"/>
      <c r="V22" s="129"/>
    </row>
    <row r="23" spans="1:22" s="41" customFormat="1" ht="19.5" customHeight="1" thickBot="1" x14ac:dyDescent="0.3">
      <c r="A23" s="172"/>
      <c r="B23" s="160"/>
      <c r="C23" s="163"/>
      <c r="D23" s="154"/>
      <c r="E23" s="157"/>
      <c r="F23" s="163"/>
      <c r="G23" s="178"/>
      <c r="H23" s="154"/>
      <c r="I23" s="175"/>
      <c r="J23" s="175"/>
      <c r="K23" s="175"/>
      <c r="L23" s="43">
        <v>3</v>
      </c>
      <c r="M23" s="71">
        <f>O22+$T$9</f>
        <v>0.50960648148148147</v>
      </c>
      <c r="N23" s="94">
        <v>0.55162037037037037</v>
      </c>
      <c r="O23" s="71">
        <v>0.57118055555555558</v>
      </c>
      <c r="P23" s="71">
        <f t="shared" si="2"/>
        <v>1.9560185185185208E-2</v>
      </c>
      <c r="Q23" s="67">
        <f>N23-M23</f>
        <v>4.2013888888888906E-2</v>
      </c>
      <c r="R23" s="77">
        <f>$N$10/Q23/24</f>
        <v>19.834710743801644</v>
      </c>
      <c r="S23" s="166"/>
      <c r="T23" s="169"/>
      <c r="U23" s="109"/>
      <c r="V23" s="130"/>
    </row>
    <row r="24" spans="1:22" s="41" customFormat="1" ht="19.5" customHeight="1" x14ac:dyDescent="0.25">
      <c r="A24" s="170"/>
      <c r="B24" s="158">
        <v>20</v>
      </c>
      <c r="C24" s="161" t="s">
        <v>113</v>
      </c>
      <c r="D24" s="152" t="s">
        <v>2</v>
      </c>
      <c r="E24" s="155">
        <v>10172587</v>
      </c>
      <c r="F24" s="161" t="s">
        <v>114</v>
      </c>
      <c r="G24" s="176" t="s">
        <v>115</v>
      </c>
      <c r="H24" s="152" t="s">
        <v>116</v>
      </c>
      <c r="I24" s="173" t="s">
        <v>55</v>
      </c>
      <c r="J24" s="173" t="s">
        <v>2</v>
      </c>
      <c r="K24" s="173" t="s">
        <v>51</v>
      </c>
      <c r="L24" s="40">
        <v>1</v>
      </c>
      <c r="M24" s="72">
        <v>0.32291666666666669</v>
      </c>
      <c r="N24" s="92">
        <v>0.39328703703703699</v>
      </c>
      <c r="O24" s="64">
        <v>0.39696759259259262</v>
      </c>
      <c r="P24" s="64">
        <f>O24-N24</f>
        <v>3.6805555555556313E-3</v>
      </c>
      <c r="Q24" s="65">
        <f>O24-M24</f>
        <v>7.4050925925925937E-2</v>
      </c>
      <c r="R24" s="75">
        <f>$N$8/Q24/24</f>
        <v>16.88027508596436</v>
      </c>
      <c r="S24" s="164" t="s">
        <v>125</v>
      </c>
      <c r="T24" s="167"/>
      <c r="U24" s="107"/>
      <c r="V24" s="128"/>
    </row>
    <row r="25" spans="1:22" s="41" customFormat="1" ht="19.5" customHeight="1" x14ac:dyDescent="0.25">
      <c r="A25" s="171"/>
      <c r="B25" s="159"/>
      <c r="C25" s="162"/>
      <c r="D25" s="153"/>
      <c r="E25" s="156"/>
      <c r="F25" s="162"/>
      <c r="G25" s="177"/>
      <c r="H25" s="153"/>
      <c r="I25" s="174"/>
      <c r="J25" s="174"/>
      <c r="K25" s="174"/>
      <c r="L25" s="42">
        <v>2</v>
      </c>
      <c r="M25" s="70">
        <f>O24+$T$8</f>
        <v>0.41780092592592594</v>
      </c>
      <c r="N25" s="93">
        <v>0.47019675925925924</v>
      </c>
      <c r="O25" s="70">
        <v>0.48420138888888892</v>
      </c>
      <c r="P25" s="70">
        <f>O25-N25</f>
        <v>1.4004629629629672E-2</v>
      </c>
      <c r="Q25" s="66">
        <f>O25-M25</f>
        <v>6.6400462962962981E-2</v>
      </c>
      <c r="R25" s="76">
        <f>$N$9/Q25/24</f>
        <v>18.825169949450927</v>
      </c>
      <c r="S25" s="165"/>
      <c r="T25" s="168"/>
      <c r="U25" s="108"/>
      <c r="V25" s="129"/>
    </row>
    <row r="26" spans="1:22" s="41" customFormat="1" ht="19.5" customHeight="1" thickBot="1" x14ac:dyDescent="0.3">
      <c r="A26" s="172"/>
      <c r="B26" s="160"/>
      <c r="C26" s="163"/>
      <c r="D26" s="154"/>
      <c r="E26" s="157"/>
      <c r="F26" s="163"/>
      <c r="G26" s="178"/>
      <c r="H26" s="154"/>
      <c r="I26" s="175"/>
      <c r="J26" s="175"/>
      <c r="K26" s="175"/>
      <c r="L26" s="43">
        <v>3</v>
      </c>
      <c r="M26" s="71"/>
      <c r="N26" s="94"/>
      <c r="O26" s="71"/>
      <c r="P26" s="71"/>
      <c r="Q26" s="67"/>
      <c r="R26" s="77"/>
      <c r="S26" s="166"/>
      <c r="T26" s="169"/>
      <c r="U26" s="109"/>
      <c r="V26" s="130"/>
    </row>
    <row r="30" spans="1:22" s="41" customFormat="1" ht="12.75" customHeight="1" x14ac:dyDescent="0.25">
      <c r="A30" s="44"/>
      <c r="B30" s="8"/>
      <c r="C30" s="45"/>
      <c r="D30" s="46"/>
      <c r="E30" s="47"/>
      <c r="F30" s="45"/>
      <c r="G30" s="48"/>
      <c r="H30" s="46"/>
      <c r="I30" s="49"/>
      <c r="J30" s="49"/>
      <c r="K30" s="49"/>
      <c r="L30" s="50"/>
      <c r="M30" s="51"/>
      <c r="N30" s="52"/>
      <c r="O30" s="51"/>
      <c r="P30" s="51"/>
      <c r="Q30" s="53"/>
      <c r="R30" s="54"/>
      <c r="S30" s="54"/>
      <c r="T30" s="55"/>
      <c r="U30" s="55"/>
      <c r="V30" s="56"/>
    </row>
    <row r="31" spans="1:22" ht="21.75" customHeight="1" x14ac:dyDescent="0.25">
      <c r="C31" s="57" t="s">
        <v>123</v>
      </c>
    </row>
  </sheetData>
  <sheetProtection formatCells="0" formatColumns="0" formatRows="0" insertColumns="0" insertRows="0" insertHyperlinks="0" deleteColumns="0" deleteRows="0" sort="0" autoFilter="0" pivotTables="0"/>
  <mergeCells count="95">
    <mergeCell ref="U18:U20"/>
    <mergeCell ref="V18:V20"/>
    <mergeCell ref="F12:F14"/>
    <mergeCell ref="G12:G14"/>
    <mergeCell ref="U12:U14"/>
    <mergeCell ref="F18:F20"/>
    <mergeCell ref="G18:G20"/>
    <mergeCell ref="H18:H20"/>
    <mergeCell ref="I18:I20"/>
    <mergeCell ref="J18:J20"/>
    <mergeCell ref="K18:K20"/>
    <mergeCell ref="S18:S20"/>
    <mergeCell ref="T18:T20"/>
    <mergeCell ref="U15:U17"/>
    <mergeCell ref="F15:F17"/>
    <mergeCell ref="G15:G17"/>
    <mergeCell ref="A18:A20"/>
    <mergeCell ref="B18:B20"/>
    <mergeCell ref="C18:C20"/>
    <mergeCell ref="D18:D20"/>
    <mergeCell ref="E18:E20"/>
    <mergeCell ref="A12:A14"/>
    <mergeCell ref="B12:B14"/>
    <mergeCell ref="C12:C14"/>
    <mergeCell ref="D12:D14"/>
    <mergeCell ref="E12:E14"/>
    <mergeCell ref="A3:V3"/>
    <mergeCell ref="A4:V4"/>
    <mergeCell ref="A5:V5"/>
    <mergeCell ref="A6:V6"/>
    <mergeCell ref="A8:A11"/>
    <mergeCell ref="B8:B11"/>
    <mergeCell ref="C8:C11"/>
    <mergeCell ref="D8:D11"/>
    <mergeCell ref="E8:E11"/>
    <mergeCell ref="F8:F11"/>
    <mergeCell ref="P8:Q8"/>
    <mergeCell ref="U8:U11"/>
    <mergeCell ref="V8:V11"/>
    <mergeCell ref="P9:Q9"/>
    <mergeCell ref="G8:G11"/>
    <mergeCell ref="H8:H11"/>
    <mergeCell ref="I8:I11"/>
    <mergeCell ref="J8:J11"/>
    <mergeCell ref="K8:K11"/>
    <mergeCell ref="L8:L11"/>
    <mergeCell ref="T15:T17"/>
    <mergeCell ref="S15:S17"/>
    <mergeCell ref="A15:A17"/>
    <mergeCell ref="B15:B17"/>
    <mergeCell ref="C15:C17"/>
    <mergeCell ref="D15:D17"/>
    <mergeCell ref="E15:E17"/>
    <mergeCell ref="H15:H17"/>
    <mergeCell ref="U24:U26"/>
    <mergeCell ref="V24:V26"/>
    <mergeCell ref="V15:V17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I15:I17"/>
    <mergeCell ref="J15:J17"/>
    <mergeCell ref="K15:K17"/>
    <mergeCell ref="A21:A23"/>
    <mergeCell ref="J24:J26"/>
    <mergeCell ref="K24:K26"/>
    <mergeCell ref="S24:S26"/>
    <mergeCell ref="T24:T26"/>
    <mergeCell ref="T21:T23"/>
    <mergeCell ref="B21:B23"/>
    <mergeCell ref="C21:C23"/>
    <mergeCell ref="D21:D23"/>
    <mergeCell ref="E21:E23"/>
    <mergeCell ref="F21:F23"/>
    <mergeCell ref="U21:U23"/>
    <mergeCell ref="V21:V23"/>
    <mergeCell ref="G21:G23"/>
    <mergeCell ref="H21:H23"/>
    <mergeCell ref="I21:I23"/>
    <mergeCell ref="J21:J23"/>
    <mergeCell ref="K21:K23"/>
    <mergeCell ref="S21:S23"/>
    <mergeCell ref="V12:V14"/>
    <mergeCell ref="H12:H14"/>
    <mergeCell ref="I12:I14"/>
    <mergeCell ref="J12:J14"/>
    <mergeCell ref="K12:K14"/>
    <mergeCell ref="S12:S14"/>
    <mergeCell ref="T12:T14"/>
  </mergeCells>
  <conditionalFormatting sqref="P24:P25 P18:P19 P15:P16 P12:P13 P21:P22">
    <cfRule type="cellIs" dxfId="1" priority="3" stopIfTrue="1" operator="greaterThan">
      <formula>0.0138888888888889</formula>
    </cfRule>
  </conditionalFormatting>
  <conditionalFormatting sqref="P26 P17:P20 P23 P12:P14">
    <cfRule type="cellIs" dxfId="0" priority="2" stopIfTrue="1" operator="greaterThan">
      <formula>0.0208333333333333</formula>
    </cfRule>
  </conditionalFormatting>
  <printOptions horizontalCentered="1"/>
  <pageMargins left="0.23622047244094491" right="0.23622047244094491" top="0" bottom="0" header="0" footer="0"/>
  <pageSetup paperSize="9"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CEI120</vt:lpstr>
      <vt:lpstr>CEIYJ120</vt:lpstr>
      <vt:lpstr>CEI 80</vt:lpstr>
      <vt:lpstr>CEIYJ 80</vt:lpstr>
      <vt:lpstr>'CEI 80'!Заголовки_для_печати</vt:lpstr>
      <vt:lpstr>'CEI120'!Заголовки_для_печати</vt:lpstr>
      <vt:lpstr>'CEIYJ 80'!Заголовки_для_печати</vt:lpstr>
      <vt:lpstr>CEIYJ120!Заголовки_для_печати</vt:lpstr>
      <vt:lpstr>'CEI 80'!Область_печати</vt:lpstr>
      <vt:lpstr>'CEI120'!Область_печати</vt:lpstr>
      <vt:lpstr>'CEIYJ 80'!Область_печати</vt:lpstr>
      <vt:lpstr>CEIYJ120!Область_печати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ТОШИБА</dc:creator>
  <cp:lastModifiedBy>Лысенко Людмила Сергеевна</cp:lastModifiedBy>
  <cp:revision/>
  <cp:lastPrinted>2017-07-17T08:29:49Z</cp:lastPrinted>
  <dcterms:created xsi:type="dcterms:W3CDTF">2011-03-21T11:36:19Z</dcterms:created>
  <dcterms:modified xsi:type="dcterms:W3CDTF">2018-04-29T07:55:35Z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